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14-2024_1 - SO 101 Komun..." sheetId="2" r:id="rId2"/>
    <sheet name="014-2024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'014-2024_1 - SO 101 Komun...'!$C$86:$K$308</definedName>
    <definedName name="_xlnm.Print_Area" localSheetId="1">'014-2024_1 - SO 101 Komun...'!$C$4:$J$39,'014-2024_1 - SO 101 Komun...'!$C$45:$J$68,'014-2024_1 - SO 101 Komun...'!$C$74:$K$308</definedName>
    <definedName name="_xlnm.Print_Titles" localSheetId="1">'014-2024_1 - SO 101 Komun...'!$86:$86</definedName>
    <definedName name="_xlnm._FilterDatabase" localSheetId="2" hidden="1">'014-2024_2 - Vedlejší roz...'!$C$79:$K$89</definedName>
    <definedName name="_xlnm.Print_Area" localSheetId="2">'014-2024_2 - Vedlejší roz...'!$C$4:$J$39,'014-2024_2 - Vedlejší roz...'!$C$45:$J$61,'014-2024_2 - Vedlejší roz...'!$C$67:$K$89</definedName>
    <definedName name="_xlnm.Print_Titles" localSheetId="2">'014-2024_2 - Vedlejší roz...'!$79:$79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9"/>
  <c r="BH199"/>
  <c r="BG199"/>
  <c r="BF199"/>
  <c r="T199"/>
  <c r="R199"/>
  <c r="P199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2"/>
  <c r="BH132"/>
  <c r="BG132"/>
  <c r="BF132"/>
  <c r="T132"/>
  <c r="R132"/>
  <c r="P132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2" r="BK293"/>
  <c r="J177"/>
  <c r="BK95"/>
  <c r="J268"/>
  <c r="J225"/>
  <c r="BK180"/>
  <c r="BK236"/>
  <c r="J199"/>
  <c r="J139"/>
  <c r="BK104"/>
  <c r="J238"/>
  <c r="J184"/>
  <c r="BK126"/>
  <c i="3" r="BK87"/>
  <c r="J87"/>
  <c i="2" r="BK177"/>
  <c r="BK113"/>
  <c r="BK289"/>
  <c r="J246"/>
  <c r="J221"/>
  <c r="J188"/>
  <c r="BK132"/>
  <c r="BK98"/>
  <c r="J257"/>
  <c r="BK206"/>
  <c r="J155"/>
  <c r="BK117"/>
  <c i="3" r="J86"/>
  <c r="J85"/>
  <c i="2" r="J296"/>
  <c r="J274"/>
  <c r="J224"/>
  <c r="BK164"/>
  <c r="J90"/>
  <c r="BK278"/>
  <c r="BK246"/>
  <c r="J206"/>
  <c r="BK155"/>
  <c r="J278"/>
  <c r="BK232"/>
  <c r="BK184"/>
  <c r="J101"/>
  <c r="BK241"/>
  <c r="BK110"/>
  <c i="3" r="BK88"/>
  <c r="BK84"/>
  <c i="2" r="J236"/>
  <c r="BK182"/>
  <c r="BK139"/>
  <c r="J293"/>
  <c r="J265"/>
  <c r="J210"/>
  <c r="J145"/>
  <c r="BK252"/>
  <c r="BK230"/>
  <c r="J151"/>
  <c r="BK274"/>
  <c r="BK220"/>
  <c r="BK121"/>
  <c i="3" r="J83"/>
  <c i="2" r="J303"/>
  <c r="J201"/>
  <c r="BK159"/>
  <c r="J283"/>
  <c r="J242"/>
  <c r="BK199"/>
  <c r="BK151"/>
  <c r="J229"/>
  <c r="J171"/>
  <c r="J121"/>
  <c r="BK300"/>
  <c r="BK210"/>
  <c r="BK256"/>
  <c r="BK238"/>
  <c r="J164"/>
  <c r="J107"/>
  <c r="BK283"/>
  <c r="BK225"/>
  <c r="J180"/>
  <c i="3" r="J88"/>
  <c r="J84"/>
  <c r="BK83"/>
  <c i="2" r="J244"/>
  <c r="J192"/>
  <c r="J117"/>
  <c r="BK296"/>
  <c r="BK262"/>
  <c r="J232"/>
  <c r="J182"/>
  <c r="J132"/>
  <c r="BK244"/>
  <c r="J126"/>
  <c r="J272"/>
  <c r="BK192"/>
  <c i="3" r="BK85"/>
  <c r="BK86"/>
  <c i="2" r="J289"/>
  <c r="BK217"/>
  <c r="J104"/>
  <c r="BK272"/>
  <c r="J241"/>
  <c r="BK188"/>
  <c r="BK107"/>
  <c r="J217"/>
  <c r="J113"/>
  <c r="J252"/>
  <c r="J159"/>
  <c i="3" r="J89"/>
  <c r="J82"/>
  <c i="2" r="BK265"/>
  <c r="BK229"/>
  <c r="J110"/>
  <c r="J300"/>
  <c r="BK257"/>
  <c r="BK221"/>
  <c i="1" r="AS54"/>
  <c i="2" r="BK268"/>
  <c r="J168"/>
  <c r="BK101"/>
  <c i="3" r="J34"/>
  <c i="2" r="BK303"/>
  <c r="J220"/>
  <c r="BK168"/>
  <c r="BK286"/>
  <c r="J230"/>
  <c r="BK145"/>
  <c r="J95"/>
  <c i="3" r="BK82"/>
  <c i="2" r="BK306"/>
  <c r="J262"/>
  <c r="BK171"/>
  <c r="J306"/>
  <c r="J256"/>
  <c r="BK224"/>
  <c r="BK173"/>
  <c r="J286"/>
  <c r="BK242"/>
  <c r="J173"/>
  <c r="BK90"/>
  <c r="BK201"/>
  <c r="J98"/>
  <c i="3" r="BK89"/>
  <c i="2" l="1" r="P89"/>
  <c r="P167"/>
  <c r="BK176"/>
  <c r="J176"/>
  <c r="J63"/>
  <c r="P216"/>
  <c r="P282"/>
  <c r="P231"/>
  <c r="T302"/>
  <c r="T89"/>
  <c r="R167"/>
  <c r="T176"/>
  <c r="R216"/>
  <c r="T282"/>
  <c r="T231"/>
  <c r="P302"/>
  <c i="3" r="P81"/>
  <c r="P80"/>
  <c i="1" r="AU56"/>
  <c i="2" r="R89"/>
  <c r="T167"/>
  <c r="R176"/>
  <c r="T216"/>
  <c r="R282"/>
  <c r="R231"/>
  <c r="R302"/>
  <c i="3" r="BK81"/>
  <c r="J81"/>
  <c r="J60"/>
  <c r="T81"/>
  <c r="T80"/>
  <c i="2" r="BK89"/>
  <c r="J89"/>
  <c r="J61"/>
  <c r="BK167"/>
  <c r="J167"/>
  <c r="J62"/>
  <c r="P176"/>
  <c r="BK216"/>
  <c r="J216"/>
  <c r="J64"/>
  <c r="BK282"/>
  <c r="J282"/>
  <c r="J66"/>
  <c r="BK302"/>
  <c r="J302"/>
  <c r="J67"/>
  <c i="3" r="R81"/>
  <c r="R80"/>
  <c i="2" r="BK231"/>
  <c r="J231"/>
  <c r="J65"/>
  <c i="3" r="F55"/>
  <c r="BE82"/>
  <c r="BE83"/>
  <c r="BE85"/>
  <c r="BE88"/>
  <c r="BE89"/>
  <c i="1" r="AW56"/>
  <c i="3" r="J52"/>
  <c r="BE84"/>
  <c r="BE86"/>
  <c r="BE87"/>
  <c r="E48"/>
  <c i="2" r="E77"/>
  <c r="BE104"/>
  <c r="BE113"/>
  <c r="BE139"/>
  <c r="BE171"/>
  <c r="BE173"/>
  <c r="BE180"/>
  <c r="BE201"/>
  <c r="BE232"/>
  <c r="BE242"/>
  <c r="BE244"/>
  <c r="BE257"/>
  <c r="BE283"/>
  <c r="BE286"/>
  <c r="BE289"/>
  <c r="J52"/>
  <c r="BE107"/>
  <c r="BE132"/>
  <c r="BE151"/>
  <c r="BE177"/>
  <c r="BE188"/>
  <c r="BE199"/>
  <c r="BE221"/>
  <c r="BE224"/>
  <c r="BE262"/>
  <c r="BE265"/>
  <c r="BE268"/>
  <c r="BE272"/>
  <c r="BE278"/>
  <c r="BE293"/>
  <c r="BE300"/>
  <c r="F55"/>
  <c r="BE90"/>
  <c r="BE95"/>
  <c r="BE98"/>
  <c r="BE101"/>
  <c r="BE110"/>
  <c r="BE121"/>
  <c r="BE159"/>
  <c r="BE164"/>
  <c r="BE168"/>
  <c r="BE182"/>
  <c r="BE192"/>
  <c r="BE217"/>
  <c r="BE252"/>
  <c r="BE274"/>
  <c r="BE303"/>
  <c r="BE117"/>
  <c r="BE126"/>
  <c r="BE145"/>
  <c r="BE155"/>
  <c r="BE184"/>
  <c r="BE206"/>
  <c r="BE210"/>
  <c r="BE220"/>
  <c r="BE225"/>
  <c r="BE229"/>
  <c r="BE230"/>
  <c r="BE236"/>
  <c r="BE238"/>
  <c r="BE241"/>
  <c r="BE246"/>
  <c r="BE256"/>
  <c r="BE296"/>
  <c r="BE306"/>
  <c r="F34"/>
  <c i="1" r="BA55"/>
  <c i="3" r="F36"/>
  <c i="1" r="BC56"/>
  <c i="3" r="F37"/>
  <c i="1" r="BD56"/>
  <c i="2" r="F37"/>
  <c i="1" r="BD55"/>
  <c i="2" r="F36"/>
  <c i="1" r="BC55"/>
  <c i="2" r="F35"/>
  <c i="1" r="BB55"/>
  <c i="3" r="F35"/>
  <c i="1" r="BB56"/>
  <c i="2" r="J34"/>
  <c i="1" r="AW55"/>
  <c i="3" r="F34"/>
  <c i="1" r="BA56"/>
  <c i="2" l="1" r="P88"/>
  <c r="P87"/>
  <c i="1" r="AU55"/>
  <c i="2" r="T88"/>
  <c r="T87"/>
  <c r="R88"/>
  <c r="R87"/>
  <c r="BK88"/>
  <c r="J88"/>
  <c r="J60"/>
  <c i="3" r="BK80"/>
  <c r="J80"/>
  <c i="2" r="BK87"/>
  <c r="J87"/>
  <c r="J59"/>
  <c i="1" r="AU54"/>
  <c r="BB54"/>
  <c r="W31"/>
  <c r="BA54"/>
  <c r="W30"/>
  <c r="BD54"/>
  <c r="W33"/>
  <c i="3" r="J30"/>
  <c i="1" r="AG56"/>
  <c i="2" r="J33"/>
  <c i="1" r="AV55"/>
  <c r="AT55"/>
  <c i="2" r="F33"/>
  <c i="1" r="AZ55"/>
  <c r="BC54"/>
  <c r="AY54"/>
  <c i="3" r="F33"/>
  <c i="1" r="AZ56"/>
  <c i="3" r="J33"/>
  <c i="1" r="AV56"/>
  <c r="AT56"/>
  <c r="AN56"/>
  <c i="3" l="1" r="J59"/>
  <c r="J39"/>
  <c i="1" r="AW54"/>
  <c r="AK30"/>
  <c r="W32"/>
  <c i="2" r="J30"/>
  <c i="1" r="AG55"/>
  <c r="AG54"/>
  <c r="AK26"/>
  <c r="AX54"/>
  <c r="AZ54"/>
  <c r="W29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<sst xmlns="http://schemas.openxmlformats.org/spreadsheetml/2006/main">
  <si>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</si>
  <si>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</si>
  <si>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</si>
  <si>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</si>
  <si>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</si>
  <si>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{7247a971-60df-46f4-8c92-25682a9c0bee}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</si>
  <si>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</si>
  <si>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</si>
  <si>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</si>
  <si>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</si>
  <si>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</si>
  <si>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</si>
  <si>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</si>
  <si>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</si>
  <si>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014/2024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</si>
  <si>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</si>
  <si>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</si>
  <si>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Přechod pro chodce ulice Tyršova, Kostelec nad Orlicí</t>
  </si>
  <si>
    <t>KSO:</t>
  </si>
  <si>
    <t/>
  </si>
  <si>
    <t>CC-CZ:</t>
  </si>
  <si>
    <t>Místo:</t>
  </si>
  <si>
    <t>Kostelec nad Orlicí</t>
  </si>
  <si>
    <t>Datum:</t>
  </si>
  <si>
    <t>21. 11. 2024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</si>
  <si>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</si>
  <si>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</si>
  <si>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</si>
  <si>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</si>
  <si>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</si>
  <si>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</si>
  <si>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</si>
  <si>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</si>
  <si>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</si>
  <si>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</si>
  <si>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</si>
  <si>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</si>
  <si>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</si>
  <si>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</si>
  <si>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</si>
  <si>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</si>
  <si>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</si>
  <si>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</si>
  <si>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</si>
  <si>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</si>
  <si>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</si>
  <si>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</si>
  <si>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</si>
  <si>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</si>
  <si>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</si>
  <si>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</si>
  <si>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</si>
  <si>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</si>
  <si>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</si>
  <si>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</si>
  <si>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</si>
  <si>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</si>
  <si>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</si>
  <si>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</si>
  <si>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</si>
  <si>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</si>
  <si>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</si>
  <si>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</si>
  <si>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</si>
  <si>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</si>
  <si>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</si>
  <si>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</si>
  <si>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</si>
  <si>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</si>
  <si>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</si>
  <si>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</si>
  <si>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</si>
  <si>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</si>
  <si>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</si>
  <si>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</si>
  <si>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</si>
  <si>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</si>
  <si>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</si>
  <si>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</si>
  <si>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</si>
  <si>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014/2024_1</t>
  </si>
  <si>
    <t>SO 101 Komunikace a chodníky</t>
  </si>
  <si>
    <t>STA</t>
  </si>
  <si>
    <t>1</t>
  </si>
  <si>
    <t>{34b231e0-9b60-4075-b4e8-64f8161001fc}</t>
  </si>
  <si>
    <t>2</t>
  </si>
  <si>
    <t>014/2024_2</t>
  </si>
  <si>
    <t>Vedlejší rozpočtové náklady</t>
  </si>
  <si>
    <t>{e9818440-83a2-40bf-9f04-198f98814372}</t>
  </si>
  <si>
    <t>KRYCÍ LIST SOUPISU PRACÍ</t>
  </si>
  <si>
    <t>Objekt:</t>
  </si>
  <si>
    <t>014/2024_1 - SO 101 Komunikace a chodníky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</si>
  <si>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</si>
  <si>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</si>
  <si>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</si>
  <si>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</si>
  <si>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</si>
  <si>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</si>
  <si>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</si>
  <si>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</si>
  <si>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</si>
  <si>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</si>
  <si>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</si>
  <si>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</si>
  <si>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</si>
  <si>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</si>
  <si>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</si>
  <si>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</si>
  <si>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</si>
  <si>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</si>
  <si>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</si>
  <si>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</si>
  <si>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</si>
  <si>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</si>
  <si>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</si>
  <si>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</si>
  <si>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</si>
  <si>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</si>
  <si>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</si>
  <si>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</si>
  <si>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</si>
  <si>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</si>
  <si>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</si>
  <si>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</si>
  <si>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</si>
  <si>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02</t>
  </si>
  <si>
    <t>4</t>
  </si>
  <si>
    <t>-1350115509</t>
  </si>
  <si>
    <t>Online PSC</t>
  </si>
  <si>
    <t>https://podminky.urs.cz/item/CS_URS_2024_02/113106123</t>
  </si>
  <si>
    <t>VV</t>
  </si>
  <si>
    <t>"dle přílohy Situace stavby"</t>
  </si>
  <si>
    <t>"zámková dlažba - bude použita zpět"57</t>
  </si>
  <si>
    <t>Součet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</si>
  <si>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</si>
  <si>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</si>
  <si>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-666145220</t>
  </si>
  <si>
    <t>https://podminky.urs.cz/item/CS_URS_2024_02/113106161</t>
  </si>
  <si>
    <t>"žulová dlažba 8/11"73</t>
  </si>
  <si>
    <t>3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</si>
  <si>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</si>
  <si>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</si>
  <si>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-1206764313</t>
  </si>
  <si>
    <t>https://podminky.urs.cz/item/CS_URS_2024_02/113107242</t>
  </si>
  <si>
    <t>"asf. kryt"73</t>
  </si>
  <si>
    <t>113154512</t>
  </si>
  <si>
    <t>Frézování živičného podkladu nebo krytu s naložením hmot na dopravní prostředek plochy do 500 m2 pruhu šířky do 0,5 m, tloušťky vrstvy 40 mm</t>
  </si>
  <si>
    <t>-1630646423</t>
  </si>
  <si>
    <t>https://podminky.urs.cz/item/CS_URS_2024_02/113154512</t>
  </si>
  <si>
    <t>"frézování krytu"6+6</t>
  </si>
  <si>
    <t>5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</si>
  <si>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</si>
  <si>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</si>
  <si>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</si>
  <si>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34823164</t>
  </si>
  <si>
    <t>https://podminky.urs.cz/item/CS_URS_2024_02/113201111</t>
  </si>
  <si>
    <t>"vodící proužek"3</t>
  </si>
  <si>
    <t>6</t>
  </si>
  <si>
    <t>113201112</t>
  </si>
  <si>
    <t>Vytrhání obrub s vybouráním lože, s přemístěním hmot na skládku na vzdálenost do 3 m nebo s naložením na dopravní prostředek silničních ležatých</t>
  </si>
  <si>
    <t>8458204</t>
  </si>
  <si>
    <t>https://podminky.urs.cz/item/CS_URS_2024_02/113201112</t>
  </si>
  <si>
    <t>"odstranění žulových obrub - budou použity zpět"17</t>
  </si>
  <si>
    <t>7</t>
  </si>
  <si>
    <t>113202111</t>
  </si>
  <si>
    <t>Vytrhání obrub s vybouráním lože, s přemístěním hmot na skládku na vzdálenost do 3 m nebo s naložením na dopravní prostředek z krajníků nebo obrubníků stojatých</t>
  </si>
  <si>
    <t>-1061187848</t>
  </si>
  <si>
    <t>https://podminky.urs.cz/item/CS_URS_2024_02/113202111</t>
  </si>
  <si>
    <t>"silniční obruby"16</t>
  </si>
  <si>
    <t>8</t>
  </si>
  <si>
    <t>122251101</t>
  </si>
  <si>
    <t>Odkopávky a prokopávky nezapažené strojně v hornině třídy těžitelnosti I skupiny 3 do 20 m3</t>
  </si>
  <si>
    <t>m3</t>
  </si>
  <si>
    <t>1198916295</t>
  </si>
  <si>
    <t>https://podminky.urs.cz/item/CS_URS_2024_02/122251101</t>
  </si>
  <si>
    <t>"dle přílohy Situace pozemní komunikace"</t>
  </si>
  <si>
    <t>"odstranění konstrukce ŠD"73*0,1</t>
  </si>
  <si>
    <t>9</t>
  </si>
  <si>
    <t>132251102</t>
  </si>
  <si>
    <t>Hloubení nezapažených rýh šířky do 800 mm strojně s urovnáním dna do předepsaného profilu a spádu v hornině třídy těžitelnosti I skupiny 3 přes 20 do 50 m3</t>
  </si>
  <si>
    <t>363341572</t>
  </si>
  <si>
    <t>https://podminky.urs.cz/item/CS_URS_2024_02/132251102</t>
  </si>
  <si>
    <t>"přípojky UV"10*1*2</t>
  </si>
  <si>
    <t>10</t>
  </si>
  <si>
    <t>133251102</t>
  </si>
  <si>
    <t>Hloubení nezapažených šachet strojně v hornině třídy těžitelnosti I skupiny 3 přes 20 do 50 m3</t>
  </si>
  <si>
    <t>693860232</t>
  </si>
  <si>
    <t>https://podminky.urs.cz/item/CS_URS_2024_02/133251102</t>
  </si>
  <si>
    <t>"šachta"(0,75*0,75*1,5)*2</t>
  </si>
  <si>
    <t>11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</si>
  <si>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</si>
  <si>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</si>
  <si>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1250611775</t>
  </si>
  <si>
    <t>https://podminky.urs.cz/item/CS_URS_2024_02/162751117</t>
  </si>
  <si>
    <t>"odkopávky"7,3</t>
  </si>
  <si>
    <t>"rýhy"20</t>
  </si>
  <si>
    <t>"šachty"1,688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</si>
  <si>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</si>
  <si>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</si>
  <si>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1555927428</t>
  </si>
  <si>
    <t>https://podminky.urs.cz/item/CS_URS_2024_02/162751119</t>
  </si>
  <si>
    <t>"skládka do 14km"</t>
  </si>
  <si>
    <t>"odkopávky"7,3*4</t>
  </si>
  <si>
    <t>"rýhy"20*4</t>
  </si>
  <si>
    <t>"šachty"1,688*4</t>
  </si>
  <si>
    <t>13</t>
  </si>
  <si>
    <t>171201201</t>
  </si>
  <si>
    <t>Uložení sypaniny na skládky nebo meziskládky bez hutnění s upravením uložené sypaniny do předepsaného tvaru</t>
  </si>
  <si>
    <t>377844262</t>
  </si>
  <si>
    <t>https://podminky.urs.cz/item/CS_URS_2024_02/171201201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</si>
  <si>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</si>
  <si>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</si>
  <si>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</si>
  <si>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</si>
  <si>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-840196707</t>
  </si>
  <si>
    <t>https://podminky.urs.cz/item/CS_URS_2024_02/171201231</t>
  </si>
  <si>
    <t>"odkopávky"7,3*2</t>
  </si>
  <si>
    <t>"rýhy"20*2</t>
  </si>
  <si>
    <t>"šachty"1,688*2</t>
  </si>
  <si>
    <t>15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</si>
  <si>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</si>
  <si>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</si>
  <si>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-580969862</t>
  </si>
  <si>
    <t>https://podminky.urs.cz/item/CS_URS_2024_02/175151101</t>
  </si>
  <si>
    <t>"přípojky UV"19,5</t>
  </si>
  <si>
    <t>16</t>
  </si>
  <si>
    <t>M</t>
  </si>
  <si>
    <t>58331200</t>
  </si>
  <si>
    <t>štěrkopísek netříděný</t>
  </si>
  <si>
    <t>1219966248</t>
  </si>
  <si>
    <t>"obsyp přípojek"19,5*1,8</t>
  </si>
  <si>
    <t>"obsyp šachet"1,11*1,8</t>
  </si>
  <si>
    <t>17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</si>
  <si>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</si>
  <si>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</si>
  <si>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1110569409</t>
  </si>
  <si>
    <t>https://podminky.urs.cz/item/CS_URS_2024_02/175151201</t>
  </si>
  <si>
    <t>"obsyp vpustí"1,11</t>
  </si>
  <si>
    <t>18</t>
  </si>
  <si>
    <t>181951112</t>
  </si>
  <si>
    <t>Úprava pláně vyrovnáním výškových rozdílů strojně v hornině třídy těžitelnosti I, skupiny 1 až 3 se zhutněním</t>
  </si>
  <si>
    <t>-954180624</t>
  </si>
  <si>
    <t>https://podminky.urs.cz/item/CS_URS_2024_02/181951112</t>
  </si>
  <si>
    <t>"dle přílohy Situace pozemní komunikace"70</t>
  </si>
  <si>
    <t>Vodorovné konstrukce</t>
  </si>
  <si>
    <t>19</t>
  </si>
  <si>
    <t>451573111</t>
  </si>
  <si>
    <t>Lože pod potrubí, stoky a drobné objekty v otevřeném výkopu z písku a štěrkopísku do 63 mm</t>
  </si>
  <si>
    <t>678808394</t>
  </si>
  <si>
    <t>https://podminky.urs.cz/item/CS_URS_2024_02/451573111</t>
  </si>
  <si>
    <t>"pod přípojky UV"10*0,05</t>
  </si>
  <si>
    <t>20</t>
  </si>
  <si>
    <t>58337302</t>
  </si>
  <si>
    <t>štěrkopísek frakce 0/16</t>
  </si>
  <si>
    <t>-1508909732</t>
  </si>
  <si>
    <t>0,5*1,8</t>
  </si>
  <si>
    <t>452311151</t>
  </si>
  <si>
    <t>Podkladní a zajišťovací konstrukce z betonu prostého v otevřeném výkopu bez zvýšených nároků na prostředí desky pod potrubí, stoky a drobné objekty z betonu tř. C 20/25</t>
  </si>
  <si>
    <t>1505101643</t>
  </si>
  <si>
    <t>https://podminky.urs.cz/item/CS_URS_2024_02/452311151</t>
  </si>
  <si>
    <t>"uliční vpusti"2*(0,75*0,75*0,1)</t>
  </si>
  <si>
    <t>Komunikace</t>
  </si>
  <si>
    <t>22</t>
  </si>
  <si>
    <t>564831111</t>
  </si>
  <si>
    <t>Podklad ze štěrkodrti ŠD s rozprostřením a zhutněním plochy přes 100 m2, po zhutnění tl. 100 mm</t>
  </si>
  <si>
    <t>2059050839</t>
  </si>
  <si>
    <t>https://podminky.urs.cz/item/CS_URS_2024_02/564831111</t>
  </si>
  <si>
    <t>"doplnění ŠD k předláždění"61</t>
  </si>
  <si>
    <t>23</t>
  </si>
  <si>
    <t>565155121</t>
  </si>
  <si>
    <t>Asfaltový beton vrstva podkladní ACP 16 (obalované kamenivo střednězrnné - OKS) s rozprostřením a zhutněním v pruhu šířky přes 3 m, po zhutnění tl. 70 mm</t>
  </si>
  <si>
    <t>-4399483</t>
  </si>
  <si>
    <t>https://podminky.urs.cz/item/CS_URS_2024_02/565155121</t>
  </si>
  <si>
    <t>24</t>
  </si>
  <si>
    <t>567122113</t>
  </si>
  <si>
    <t>Podklad ze směsi stmelené cementem SC bez dilatačních spár, s rozprostřením a zhutněním SC C 8/10 (KSC I), po zhutnění tl. 140 mm</t>
  </si>
  <si>
    <t>-369677331</t>
  </si>
  <si>
    <t>https://podminky.urs.cz/item/CS_URS_2024_02/567122113</t>
  </si>
  <si>
    <t>25</t>
  </si>
  <si>
    <t>573211112</t>
  </si>
  <si>
    <t>Postřik spojovací PS bez posypu kamenivem z asfaltu silničního, v množství 0,70 kg/m2</t>
  </si>
  <si>
    <t>817686844</t>
  </si>
  <si>
    <t>https://podminky.urs.cz/item/CS_URS_2024_02/573211112</t>
  </si>
  <si>
    <t>"dle přílohy Situace pozemní komunikace a Vzorový příčný řez"</t>
  </si>
  <si>
    <t>"obrusná vrstva"50</t>
  </si>
  <si>
    <t>26</t>
  </si>
  <si>
    <t>577134121</t>
  </si>
  <si>
    <t>Asfaltový beton vrstva obrusná ACO 11 (ABS) s rozprostřením a se zhutněním z nemodifikovaného asfaltu v pruhu šířky přes 3 m tř. I (ACO 11+), po zhutnění tl. 40 mm</t>
  </si>
  <si>
    <t>-1060345705</t>
  </si>
  <si>
    <t>https://podminky.urs.cz/item/CS_URS_2024_02/577134121</t>
  </si>
  <si>
    <t>27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</si>
  <si>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</si>
  <si>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</si>
  <si>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312281081</t>
  </si>
  <si>
    <t>https://podminky.urs.cz/item/CS_URS_2024_02/596211113</t>
  </si>
  <si>
    <t>"chodník předláždění ze stávající dlažby"50</t>
  </si>
  <si>
    <t>"chodník nový"10</t>
  </si>
  <si>
    <t>"reliéfní dlažba červená"5+1+5</t>
  </si>
  <si>
    <t>28</t>
  </si>
  <si>
    <t>59245015</t>
  </si>
  <si>
    <t>dlažba zámková betonová tvaru I 200x165mm tl 60mm přírodní</t>
  </si>
  <si>
    <t>772447636</t>
  </si>
  <si>
    <t>29</t>
  </si>
  <si>
    <t>59245006</t>
  </si>
  <si>
    <t>dlažba pro nevidomé betonová 200x100mm tl 60mm barevná</t>
  </si>
  <si>
    <t>-634007380</t>
  </si>
  <si>
    <t>Mezisoučet</t>
  </si>
  <si>
    <t>11*1,02</t>
  </si>
  <si>
    <t>30</t>
  </si>
  <si>
    <t>596212312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</si>
  <si>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A, pro plochy do 300 m2</t>
  </si>
  <si>
    <t>1157653884</t>
  </si>
  <si>
    <t>https://podminky.urs.cz/item/CS_URS_2024_02/596212312</t>
  </si>
  <si>
    <t>"bet. dlažba rampy"14+14</t>
  </si>
  <si>
    <t>31</t>
  </si>
  <si>
    <t>59245279R</t>
  </si>
  <si>
    <t>dlažba zámková betonová tvaru cihla rovné hrany 200x100mm tl 100mm šedá</t>
  </si>
  <si>
    <t>1869444668</t>
  </si>
  <si>
    <t>28*1,02</t>
  </si>
  <si>
    <t>28,56*1,02 'Přepočtené koeficientem množství</t>
  </si>
  <si>
    <t>Trubní vedení</t>
  </si>
  <si>
    <t>32</t>
  </si>
  <si>
    <t>871310320</t>
  </si>
  <si>
    <t>Montáž kanalizačního potrubí z polypropylenu PP hladkého plnostěnného SN 12 DN 150</t>
  </si>
  <si>
    <t>-1982216716</t>
  </si>
  <si>
    <t>https://podminky.urs.cz/item/CS_URS_2024_02/871310320</t>
  </si>
  <si>
    <t>"přípojky UV"12</t>
  </si>
  <si>
    <t>33</t>
  </si>
  <si>
    <t>28617025</t>
  </si>
  <si>
    <t>trubka kanalizační PP plnostěnná třívrstvá DN 150x1000mm SN12</t>
  </si>
  <si>
    <t>272459879</t>
  </si>
  <si>
    <t>34</t>
  </si>
  <si>
    <t>877355211</t>
  </si>
  <si>
    <t>Montáž tvarovek na kanalizačním plastovém potrubí z PP nebo PVC-U hladkého plnostěnného kolen, víček nebo hrdlových uzávěrů DN 200</t>
  </si>
  <si>
    <t>kus</t>
  </si>
  <si>
    <t>1141420115</t>
  </si>
  <si>
    <t>https://podminky.urs.cz/item/CS_URS_2024_02/877355211</t>
  </si>
  <si>
    <t>"napojení vpustí"2*2</t>
  </si>
  <si>
    <t>35</t>
  </si>
  <si>
    <t>R2</t>
  </si>
  <si>
    <t>Tvarovky PVC SN12 k napojení ul. vpustí</t>
  </si>
  <si>
    <t>1601502764</t>
  </si>
  <si>
    <t>36</t>
  </si>
  <si>
    <t>895941111R</t>
  </si>
  <si>
    <t>Zřízení vpusti kanalizační uliční z betonových dílců typ UV-50 normální</t>
  </si>
  <si>
    <t>1704200832</t>
  </si>
  <si>
    <t>"UV se čtvercovou mříží"1</t>
  </si>
  <si>
    <t>"UV s obrubníkovou mříží"1</t>
  </si>
  <si>
    <t>37</t>
  </si>
  <si>
    <t>R33</t>
  </si>
  <si>
    <t>Litinová mříž obrubníková s bočním vtokem + rám + kalový koš + zápachová clona</t>
  </si>
  <si>
    <t>kompl</t>
  </si>
  <si>
    <t>-928873266</t>
  </si>
  <si>
    <t>38</t>
  </si>
  <si>
    <t>R5</t>
  </si>
  <si>
    <t>Kompletní betonové dílce uliční vpusti</t>
  </si>
  <si>
    <t>-48820277</t>
  </si>
  <si>
    <t>Ostatní konstrukce a práce-bourání</t>
  </si>
  <si>
    <t>39</t>
  </si>
  <si>
    <t>914111111</t>
  </si>
  <si>
    <t>Montáž svislé dopravní značky základní velikosti do 1 m2 objímkami na sloupky nebo konzoly</t>
  </si>
  <si>
    <t>-140179650</t>
  </si>
  <si>
    <t>https://podminky.urs.cz/item/CS_URS_2024_02/914111111</t>
  </si>
  <si>
    <t>"IP6"2</t>
  </si>
  <si>
    <t>40</t>
  </si>
  <si>
    <t>40445622</t>
  </si>
  <si>
    <t>informativní značky provozní IP1-IP3, IP4b-IP7, IP10a, b 750x750mm</t>
  </si>
  <si>
    <t>1822555443</t>
  </si>
  <si>
    <t>41</t>
  </si>
  <si>
    <t>914511112</t>
  </si>
  <si>
    <t>Montáž sloupku dopravních značek délky do 3,5 m do hliníkové patky pro sloupek D 60 mm</t>
  </si>
  <si>
    <t>-1765733259</t>
  </si>
  <si>
    <t>https://podminky.urs.cz/item/CS_URS_2024_02/914511112</t>
  </si>
  <si>
    <t>42</t>
  </si>
  <si>
    <t>40412031</t>
  </si>
  <si>
    <t>sloupek ocelový pozinkovaný 60mm</t>
  </si>
  <si>
    <t>583733771</t>
  </si>
  <si>
    <t>43</t>
  </si>
  <si>
    <t>915131112</t>
  </si>
  <si>
    <t>Vodorovné dopravní značení stříkané barvou přechody pro chodce, šipky, symboly bílé retroreflexní</t>
  </si>
  <si>
    <t>126530467</t>
  </si>
  <si>
    <t>https://podminky.urs.cz/item/CS_URS_2024_02/915131112</t>
  </si>
  <si>
    <t>44</t>
  </si>
  <si>
    <t>915621111</t>
  </si>
  <si>
    <t>Předznačení pro vodorovné značení stříkané barvou nebo prováděné z nátěrových hmot plošné šipky, symboly, nápisy</t>
  </si>
  <si>
    <t>6300336</t>
  </si>
  <si>
    <t>https://podminky.urs.cz/item/CS_URS_2024_02/915621111</t>
  </si>
  <si>
    <t>45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</si>
  <si>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</si>
  <si>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</si>
  <si>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227419031</t>
  </si>
  <si>
    <t>https://podminky.urs.cz/item/CS_URS_2024_02/916131213</t>
  </si>
  <si>
    <t>"10/25"7+7+7+8</t>
  </si>
  <si>
    <t>"15/25"18</t>
  </si>
  <si>
    <t>46</t>
  </si>
  <si>
    <t>59217031</t>
  </si>
  <si>
    <t>obrubník silniční betonový 1000x150x250mm</t>
  </si>
  <si>
    <t>-548436757</t>
  </si>
  <si>
    <t>18*1,02</t>
  </si>
  <si>
    <t>47</t>
  </si>
  <si>
    <t>59217072</t>
  </si>
  <si>
    <t>obrubník silniční betonový 1000x100x250mm</t>
  </si>
  <si>
    <t>-1139356251</t>
  </si>
  <si>
    <t>48</t>
  </si>
  <si>
    <t>916241213</t>
  </si>
  <si>
    <t>Osazení obrubníku kamenného se zřízením lože, s vyplněním a zatřením spár cementovou maltou stojatého s boční opěrou z betonu prostého, do lože z betonu prostého</t>
  </si>
  <si>
    <t>-664390132</t>
  </si>
  <si>
    <t>https://podminky.urs.cz/item/CS_URS_2024_02/916241213</t>
  </si>
  <si>
    <t>"osazení obrub žulových- použijí se vyvbourané"16,5</t>
  </si>
  <si>
    <t xml:space="preserve">"nové v případě poškozených"2 </t>
  </si>
  <si>
    <t>49</t>
  </si>
  <si>
    <t>58380003</t>
  </si>
  <si>
    <t>obrubník kamenný žulový přímý 1000x300x200mm</t>
  </si>
  <si>
    <t>-381202031</t>
  </si>
  <si>
    <t>2*1,02 'Přepočtené koeficientem množství</t>
  </si>
  <si>
    <t>50</t>
  </si>
  <si>
    <t>916991121</t>
  </si>
  <si>
    <t>Lože pod obrubníky, krajníky nebo obruby z dlažebních kostek z betonu prostého</t>
  </si>
  <si>
    <t>-1765409268</t>
  </si>
  <si>
    <t>https://podminky.urs.cz/item/CS_URS_2024_02/916991121</t>
  </si>
  <si>
    <t>"silniční obr."29*0,3*0,05</t>
  </si>
  <si>
    <t>51</t>
  </si>
  <si>
    <t>919112213</t>
  </si>
  <si>
    <t>Řezání dilatačních spár v živičném krytu vytvoření komůrky pro těsnící zálivku šířky 10 mm, hloubky 25 mm</t>
  </si>
  <si>
    <t>-215805273</t>
  </si>
  <si>
    <t>https://podminky.urs.cz/item/CS_URS_2024_02/919112213</t>
  </si>
  <si>
    <t>"řezání spáry"25</t>
  </si>
  <si>
    <t>52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</si>
  <si>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</si>
  <si>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</si>
  <si>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534931821</t>
  </si>
  <si>
    <t>https://podminky.urs.cz/item/CS_URS_2024_02/919121112</t>
  </si>
  <si>
    <t>53</t>
  </si>
  <si>
    <t>919735111</t>
  </si>
  <si>
    <t>Řezání stávajícího živičného krytu nebo podkladu hloubky do 50 mm</t>
  </si>
  <si>
    <t>-1949237018</t>
  </si>
  <si>
    <t>https://podminky.urs.cz/item/CS_URS_2024_02/919735111</t>
  </si>
  <si>
    <t>"dle přílohy Situaxce pozemní komunikace"</t>
  </si>
  <si>
    <t>"řezání krytu"25</t>
  </si>
  <si>
    <t>54</t>
  </si>
  <si>
    <t>938908411</t>
  </si>
  <si>
    <t>Čištění vozovek splachováním vodou povrchu podkladu nebo krytu živičného, betonového nebo dlážděného</t>
  </si>
  <si>
    <t>899339468</t>
  </si>
  <si>
    <t>https://podminky.urs.cz/item/CS_URS_2024_02/938908411</t>
  </si>
  <si>
    <t>"čištění vozovek"50</t>
  </si>
  <si>
    <t>99</t>
  </si>
  <si>
    <t>Přesuny hmot a sutí</t>
  </si>
  <si>
    <t>55</t>
  </si>
  <si>
    <t>997221551</t>
  </si>
  <si>
    <t>Vodorovná doprava suti bez naložení, ale se složením a s hrubým urovnáním ze sypkých materiálů, na vzdálenost do 1 km</t>
  </si>
  <si>
    <t>13411102</t>
  </si>
  <si>
    <t>https://podminky.urs.cz/item/CS_URS_2024_02/997221551</t>
  </si>
  <si>
    <t>"živice"16,06+1,104</t>
  </si>
  <si>
    <t>56</t>
  </si>
  <si>
    <t>997221559</t>
  </si>
  <si>
    <t>Vodorovná doprava suti bez naložení, ale se složením a s hrubým urovnáním Příplatek k ceně za každý další započatý 1 km přes 1 km</t>
  </si>
  <si>
    <t>541178962</t>
  </si>
  <si>
    <t>https://podminky.urs.cz/item/CS_URS_2024_02/997221559</t>
  </si>
  <si>
    <t>"skládka do 14km"13*17,164</t>
  </si>
  <si>
    <t>57</t>
  </si>
  <si>
    <t>997221561</t>
  </si>
  <si>
    <t>Vodorovná doprava suti bez naložení, ale se složením a s hrubým urovnáním z kusových materiálů, na vzdálenost do 1 km</t>
  </si>
  <si>
    <t>1164050512</t>
  </si>
  <si>
    <t>https://podminky.urs.cz/item/CS_URS_2024_02/997221561</t>
  </si>
  <si>
    <t>"beton"23,36+14,82+0,69+4,93+3,28</t>
  </si>
  <si>
    <t>58</t>
  </si>
  <si>
    <t>997221569</t>
  </si>
  <si>
    <t>995521613</t>
  </si>
  <si>
    <t>https://podminky.urs.cz/item/CS_URS_2024_02/997221569</t>
  </si>
  <si>
    <t>"skládka do 14km"13*47,08</t>
  </si>
  <si>
    <t>59</t>
  </si>
  <si>
    <t>997221611</t>
  </si>
  <si>
    <t>Nakládání na dopravní prostředky pro vodorovnou dopravu suti</t>
  </si>
  <si>
    <t>1148762897</t>
  </si>
  <si>
    <t>https://podminky.urs.cz/item/CS_URS_2024_02/997221611</t>
  </si>
  <si>
    <t>"suť"47,08+17,164</t>
  </si>
  <si>
    <t>60</t>
  </si>
  <si>
    <t>998225111</t>
  </si>
  <si>
    <t>Přesun hmot pro komunikace s krytem z kameniva, monolitickým betonovým nebo živičným dopravní vzdálenost do 200 m jakékoliv délky objektu</t>
  </si>
  <si>
    <t>203768276</t>
  </si>
  <si>
    <t>https://podminky.urs.cz/item/CS_URS_2024_02/998225111</t>
  </si>
  <si>
    <t>997</t>
  </si>
  <si>
    <t>Přesun sutě</t>
  </si>
  <si>
    <t>61</t>
  </si>
  <si>
    <t>997221861</t>
  </si>
  <si>
    <t>Poplatek za uložení stavebního odpadu na recyklační skládce (skládkovné) z prostého betonu zatříděného do Katalogu odpadů pod kódem 17 01 01</t>
  </si>
  <si>
    <t>1578266211</t>
  </si>
  <si>
    <t>https://podminky.urs.cz/item/CS_URS_2024_02/997221861</t>
  </si>
  <si>
    <t>"beton"47,08</t>
  </si>
  <si>
    <t>62</t>
  </si>
  <si>
    <t>997221875</t>
  </si>
  <si>
    <t>Poplatek za uložení stavebního odpadu na recyklační skládce (skládkovné) asfaltového bez obsahu dehtu zatříděného do Katalogu odpadů pod kódem 17 03 02</t>
  </si>
  <si>
    <t>1968272379</t>
  </si>
  <si>
    <t>https://podminky.urs.cz/item/CS_URS_2024_02/997221875</t>
  </si>
  <si>
    <t>"živice"17,164</t>
  </si>
  <si>
    <t>014/2024_2 - Vedlejší rozpočtové náklady</t>
  </si>
  <si>
    <t>VRN - Vedlejší rozpočtové náklady</t>
  </si>
  <si>
    <t>VRN</t>
  </si>
  <si>
    <t>0001</t>
  </si>
  <si>
    <t>Vytyčení inženýrských sítí</t>
  </si>
  <si>
    <t>sada</t>
  </si>
  <si>
    <t>109501786</t>
  </si>
  <si>
    <t>0002</t>
  </si>
  <si>
    <t>Zařízení staveniště, provoz a odstranění</t>
  </si>
  <si>
    <t>2076242341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</si>
  <si>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</si>
  <si>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</si>
  <si>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402588790</t>
  </si>
  <si>
    <t>0004</t>
  </si>
  <si>
    <t>Geodetické zaměření skutečného provedení stavby - výškopis, polohopis (3x tištěná dokumentace, 3xCD)</t>
  </si>
  <si>
    <t>-1667293420</t>
  </si>
  <si>
    <t>0005</t>
  </si>
  <si>
    <t>Kopané sondy pro ověření průběhu inženýrských sítí - ruční práce vč. zasypání sondy</t>
  </si>
  <si>
    <t>648217653</t>
  </si>
  <si>
    <t>0006</t>
  </si>
  <si>
    <t xml:space="preserve">Zkoušení a kontrola prací zkušebnou zhotovitele:_x000d__x000d_
"statická zkouška únosnoti pláně 1ks"_x000d__x000d_
"statická zkouška na ochranné vrstvě 1ks"_x000d__x000d_
"zkouška shody na asf. vrstvě - mezerovitost (na vzorku z vývrtu) 1ks"_x000d__x000d_
"míra zhutnění (názornost vývrtu) 1ks"_x000d__x000d_
"spojení vrstev 1ks"_x000d__x000d_
"tloušťka vrstvy 1ks"_x000d__x000d_
"rozbor zeminy v aktivní zóně"1 </t>
  </si>
  <si>
    <t>-714607092</t>
  </si>
  <si>
    <t>0008</t>
  </si>
  <si>
    <t>Archeologický průzkum</t>
  </si>
  <si>
    <t>383084330</t>
  </si>
  <si>
    <t>0009</t>
  </si>
  <si>
    <t>Dokumentace skutečného provedení stavby</t>
  </si>
  <si>
    <t>-291786996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</si>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</sst>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06161" TargetMode="External" /><Relationship Id="rId3" Type="http://schemas.openxmlformats.org/officeDocument/2006/relationships/hyperlink" Target="https://podminky.urs.cz/item/CS_URS_2024_02/113107242" TargetMode="External" /><Relationship Id="rId4" Type="http://schemas.openxmlformats.org/officeDocument/2006/relationships/hyperlink" Target="https://podminky.urs.cz/item/CS_URS_2024_02/113154512" TargetMode="External" /><Relationship Id="rId5" Type="http://schemas.openxmlformats.org/officeDocument/2006/relationships/hyperlink" Target="https://podminky.urs.cz/item/CS_URS_2024_02/113201111" TargetMode="External" /><Relationship Id="rId6" Type="http://schemas.openxmlformats.org/officeDocument/2006/relationships/hyperlink" Target="https://podminky.urs.cz/item/CS_URS_2024_02/113201112" TargetMode="External" /><Relationship Id="rId7" Type="http://schemas.openxmlformats.org/officeDocument/2006/relationships/hyperlink" Target="https://podminky.urs.cz/item/CS_URS_2024_02/113202111" TargetMode="External" /><Relationship Id="rId8" Type="http://schemas.openxmlformats.org/officeDocument/2006/relationships/hyperlink" Target="https://podminky.urs.cz/item/CS_URS_2024_02/122251101" TargetMode="External" /><Relationship Id="rId9" Type="http://schemas.openxmlformats.org/officeDocument/2006/relationships/hyperlink" Target="https://podminky.urs.cz/item/CS_URS_2024_02/132251102" TargetMode="External" /><Relationship Id="rId10" Type="http://schemas.openxmlformats.org/officeDocument/2006/relationships/hyperlink" Target="https://podminky.urs.cz/item/CS_URS_2024_02/133251102" TargetMode="External" /><Relationship Id="rId11" Type="http://schemas.openxmlformats.org/officeDocument/2006/relationships/hyperlink" Target="https://podminky.urs.cz/item/CS_URS_2024_02/162751117" TargetMode="External" /><Relationship Id="rId12" Type="http://schemas.openxmlformats.org/officeDocument/2006/relationships/hyperlink" Target="https://podminky.urs.cz/item/CS_URS_2024_02/162751119" TargetMode="External" /><Relationship Id="rId13" Type="http://schemas.openxmlformats.org/officeDocument/2006/relationships/hyperlink" Target="https://podminky.urs.cz/item/CS_URS_2024_02/171201201" TargetMode="External" /><Relationship Id="rId14" Type="http://schemas.openxmlformats.org/officeDocument/2006/relationships/hyperlink" Target="https://podminky.urs.cz/item/CS_URS_2024_02/171201231" TargetMode="External" /><Relationship Id="rId15" Type="http://schemas.openxmlformats.org/officeDocument/2006/relationships/hyperlink" Target="https://podminky.urs.cz/item/CS_URS_2024_02/175151101" TargetMode="External" /><Relationship Id="rId16" Type="http://schemas.openxmlformats.org/officeDocument/2006/relationships/hyperlink" Target="https://podminky.urs.cz/item/CS_URS_2024_02/175151201" TargetMode="External" /><Relationship Id="rId17" Type="http://schemas.openxmlformats.org/officeDocument/2006/relationships/hyperlink" Target="https://podminky.urs.cz/item/CS_URS_2024_02/181951112" TargetMode="External" /><Relationship Id="rId18" Type="http://schemas.openxmlformats.org/officeDocument/2006/relationships/hyperlink" Target="https://podminky.urs.cz/item/CS_URS_2024_02/451573111" TargetMode="External" /><Relationship Id="rId19" Type="http://schemas.openxmlformats.org/officeDocument/2006/relationships/hyperlink" Target="https://podminky.urs.cz/item/CS_URS_2024_02/452311151" TargetMode="External" /><Relationship Id="rId20" Type="http://schemas.openxmlformats.org/officeDocument/2006/relationships/hyperlink" Target="https://podminky.urs.cz/item/CS_URS_2024_02/564831111" TargetMode="External" /><Relationship Id="rId21" Type="http://schemas.openxmlformats.org/officeDocument/2006/relationships/hyperlink" Target="https://podminky.urs.cz/item/CS_URS_2024_02/565155121" TargetMode="External" /><Relationship Id="rId22" Type="http://schemas.openxmlformats.org/officeDocument/2006/relationships/hyperlink" Target="https://podminky.urs.cz/item/CS_URS_2024_02/567122113" TargetMode="External" /><Relationship Id="rId23" Type="http://schemas.openxmlformats.org/officeDocument/2006/relationships/hyperlink" Target="https://podminky.urs.cz/item/CS_URS_2024_02/573211112" TargetMode="External" /><Relationship Id="rId24" Type="http://schemas.openxmlformats.org/officeDocument/2006/relationships/hyperlink" Target="https://podminky.urs.cz/item/CS_URS_2024_02/577134121" TargetMode="External" /><Relationship Id="rId25" Type="http://schemas.openxmlformats.org/officeDocument/2006/relationships/hyperlink" Target="https://podminky.urs.cz/item/CS_URS_2024_02/596211113" TargetMode="External" /><Relationship Id="rId26" Type="http://schemas.openxmlformats.org/officeDocument/2006/relationships/hyperlink" Target="https://podminky.urs.cz/item/CS_URS_2024_02/596212312" TargetMode="External" /><Relationship Id="rId27" Type="http://schemas.openxmlformats.org/officeDocument/2006/relationships/hyperlink" Target="https://podminky.urs.cz/item/CS_URS_2024_02/871310320" TargetMode="External" /><Relationship Id="rId28" Type="http://schemas.openxmlformats.org/officeDocument/2006/relationships/hyperlink" Target="https://podminky.urs.cz/item/CS_URS_2024_02/877355211" TargetMode="External" /><Relationship Id="rId29" Type="http://schemas.openxmlformats.org/officeDocument/2006/relationships/hyperlink" Target="https://podminky.urs.cz/item/CS_URS_2024_02/914111111" TargetMode="External" /><Relationship Id="rId30" Type="http://schemas.openxmlformats.org/officeDocument/2006/relationships/hyperlink" Target="https://podminky.urs.cz/item/CS_URS_2024_02/914511112" TargetMode="External" /><Relationship Id="rId31" Type="http://schemas.openxmlformats.org/officeDocument/2006/relationships/hyperlink" Target="https://podminky.urs.cz/item/CS_URS_2024_02/915131112" TargetMode="External" /><Relationship Id="rId32" Type="http://schemas.openxmlformats.org/officeDocument/2006/relationships/hyperlink" Target="https://podminky.urs.cz/item/CS_URS_2024_02/915621111" TargetMode="External" /><Relationship Id="rId33" Type="http://schemas.openxmlformats.org/officeDocument/2006/relationships/hyperlink" Target="https://podminky.urs.cz/item/CS_URS_2024_02/916131213" TargetMode="External" /><Relationship Id="rId34" Type="http://schemas.openxmlformats.org/officeDocument/2006/relationships/hyperlink" Target="https://podminky.urs.cz/item/CS_URS_2024_02/916241213" TargetMode="External" /><Relationship Id="rId35" Type="http://schemas.openxmlformats.org/officeDocument/2006/relationships/hyperlink" Target="https://podminky.urs.cz/item/CS_URS_2024_02/916991121" TargetMode="External" /><Relationship Id="rId36" Type="http://schemas.openxmlformats.org/officeDocument/2006/relationships/hyperlink" Target="https://podminky.urs.cz/item/CS_URS_2024_02/919112213" TargetMode="External" /><Relationship Id="rId37" Type="http://schemas.openxmlformats.org/officeDocument/2006/relationships/hyperlink" Target="https://podminky.urs.cz/item/CS_URS_2024_02/919121112" TargetMode="External" /><Relationship Id="rId38" Type="http://schemas.openxmlformats.org/officeDocument/2006/relationships/hyperlink" Target="https://podminky.urs.cz/item/CS_URS_2024_02/919735111" TargetMode="External" /><Relationship Id="rId39" Type="http://schemas.openxmlformats.org/officeDocument/2006/relationships/hyperlink" Target="https://podminky.urs.cz/item/CS_URS_2024_02/938908411" TargetMode="External" /><Relationship Id="rId40" Type="http://schemas.openxmlformats.org/officeDocument/2006/relationships/hyperlink" Target="https://podminky.urs.cz/item/CS_URS_2024_02/997221551" TargetMode="External" /><Relationship Id="rId41" Type="http://schemas.openxmlformats.org/officeDocument/2006/relationships/hyperlink" Target="https://podminky.urs.cz/item/CS_URS_2024_02/997221559" TargetMode="External" /><Relationship Id="rId42" Type="http://schemas.openxmlformats.org/officeDocument/2006/relationships/hyperlink" Target="https://podminky.urs.cz/item/CS_URS_2024_02/997221561" TargetMode="External" /><Relationship Id="rId43" Type="http://schemas.openxmlformats.org/officeDocument/2006/relationships/hyperlink" Target="https://podminky.urs.cz/item/CS_URS_2024_02/997221569" TargetMode="External" /><Relationship Id="rId44" Type="http://schemas.openxmlformats.org/officeDocument/2006/relationships/hyperlink" Target="https://podminky.urs.cz/item/CS_URS_2024_02/997221611" TargetMode="External" /><Relationship Id="rId45" Type="http://schemas.openxmlformats.org/officeDocument/2006/relationships/hyperlink" Target="https://podminky.urs.cz/item/CS_URS_2024_02/998225111" TargetMode="External" /><Relationship Id="rId46" Type="http://schemas.openxmlformats.org/officeDocument/2006/relationships/hyperlink" Target="https://podminky.urs.cz/item/CS_URS_2024_02/997221861" TargetMode="External" /><Relationship Id="rId47" Type="http://schemas.openxmlformats.org/officeDocument/2006/relationships/hyperlink" Target="https://podminky.urs.cz/item/CS_URS_2024_02/997221875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36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014/2024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Přechod pro chodce ulice Tyršova, Kostelec nad Orlicí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Kostelec nad Orlicí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21. 11. 2024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Kostelec nad Orlicí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DI PROJEKT s.r.o.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DI PROJEKT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24.7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'014-2024_1 - SO 101 Komun...'!J30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'014-2024_1 - SO 101 Komun...'!P87</f>
        <v>0</v>
      </c>
      <c r="AV55" s="123">
        <f>'014-2024_1 - SO 101 Komun...'!J33</f>
        <v>0</v>
      </c>
      <c r="AW55" s="123">
        <f>'014-2024_1 - SO 101 Komun...'!J34</f>
        <v>0</v>
      </c>
      <c r="AX55" s="123">
        <f>'014-2024_1 - SO 101 Komun...'!J35</f>
        <v>0</v>
      </c>
      <c r="AY55" s="123">
        <f>'014-2024_1 - SO 101 Komun...'!J36</f>
        <v>0</v>
      </c>
      <c r="AZ55" s="123">
        <f>'014-2024_1 - SO 101 Komun...'!F33</f>
        <v>0</v>
      </c>
      <c r="BA55" s="123">
        <f>'014-2024_1 - SO 101 Komun...'!F34</f>
        <v>0</v>
      </c>
      <c r="BB55" s="123">
        <f>'014-2024_1 - SO 101 Komun...'!F35</f>
        <v>0</v>
      </c>
      <c r="BC55" s="123">
        <f>'014-2024_1 - SO 101 Komun...'!F36</f>
        <v>0</v>
      </c>
      <c r="BD55" s="125">
        <f>'014-2024_1 - SO 101 Komun...'!F37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24.7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'014-2024_2 - Vedlejší roz...'!J30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7">
        <v>0</v>
      </c>
      <c r="AT56" s="128">
        <f>ROUND(SUM(AV56:AW56),2)</f>
        <v>0</v>
      </c>
      <c r="AU56" s="129">
        <f>'014-2024_2 - Vedlejší roz...'!P80</f>
        <v>0</v>
      </c>
      <c r="AV56" s="128">
        <f>'014-2024_2 - Vedlejší roz...'!J33</f>
        <v>0</v>
      </c>
      <c r="AW56" s="128">
        <f>'014-2024_2 - Vedlejší roz...'!J34</f>
        <v>0</v>
      </c>
      <c r="AX56" s="128">
        <f>'014-2024_2 - Vedlejší roz...'!J35</f>
        <v>0</v>
      </c>
      <c r="AY56" s="128">
        <f>'014-2024_2 - Vedlejší roz...'!J36</f>
        <v>0</v>
      </c>
      <c r="AZ56" s="128">
        <f>'014-2024_2 - Vedlejší roz...'!F33</f>
        <v>0</v>
      </c>
      <c r="BA56" s="128">
        <f>'014-2024_2 - Vedlejší roz...'!F34</f>
        <v>0</v>
      </c>
      <c r="BB56" s="128">
        <f>'014-2024_2 - Vedlejší roz...'!F35</f>
        <v>0</v>
      </c>
      <c r="BC56" s="128">
        <f>'014-2024_2 - Vedlejší roz...'!F36</f>
        <v>0</v>
      </c>
      <c r="BD56" s="130">
        <f>'014-2024_2 - Vedlejší roz...'!F37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uwjvNJjCcIPaCTpTu4v9441Gj8PMEGH8FCjl4WLLb/xjaIDgeAI19W/imY2D6CO/yLcmfCV/L2NA/Jm9MTKYsA==" hashValue="g87cWg9hJKaOAmtl31kHwJc2q7jNC4fvjKn5306U3sg0hMGry3eUihralSMBIYNsdYoB/J/qdCJPxf/OqqhWR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4-2024_1 - SO 101 Komun...'!C2" display="/"/>
    <hyperlink ref="A56" location="'014-2024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Přechod pro chodce ulice Tyršova,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21. 11. 2024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ROUND((SUM(BE87:BE308)),  2)</f>
        <v>0</v>
      </c>
      <c r="G33" s="41"/>
      <c r="H33" s="41"/>
      <c r="I33" s="151">
        <v>0.20999999999999999</v>
      </c>
      <c r="J33" s="150">
        <f>ROUND(((SUM(BE87:BE308))*I33),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ROUND((SUM(BF87:BF308)),  2)</f>
        <v>0</v>
      </c>
      <c r="G34" s="41"/>
      <c r="H34" s="41"/>
      <c r="I34" s="151">
        <v>0.12</v>
      </c>
      <c r="J34" s="150">
        <f>ROUND(((SUM(BF87:BF308))*I34),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ROUND((SUM(BG87:BG308)),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ROUND((SUM(BH87:BH308)),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ROUND((SUM(BI87:BI308)),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Přechod pro chodce ulice Tyršova,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014/2024_1 - SO 101 Komunikace a chodníky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21. 11. 2024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J167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J176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J216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J231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4"/>
      <c r="C66" s="175"/>
      <c r="D66" s="176" t="s">
        <v>102</v>
      </c>
      <c r="E66" s="177"/>
      <c r="F66" s="177"/>
      <c r="G66" s="177"/>
      <c r="H66" s="177"/>
      <c r="I66" s="177"/>
      <c r="J66" s="178">
        <f>J282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J302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104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Přechod pro chodce ulice Tyršova, Kostelec nad Orlicí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90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014/2024_1 - SO 101 Komunikace a chodníky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Kostelec nad Orlicí</v>
      </c>
      <c r="G81" s="43"/>
      <c r="H81" s="43"/>
      <c r="I81" s="35" t="s">
        <v>23</v>
      </c>
      <c r="J81" s="75" t="str">
        <f>IF(J12="","",J12)</f>
        <v>21. 11. 2024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>Město Kostelec nad Orlicí</v>
      </c>
      <c r="G83" s="43"/>
      <c r="H83" s="43"/>
      <c r="I83" s="35" t="s">
        <v>33</v>
      </c>
      <c r="J83" s="39" t="str">
        <f>E21</f>
        <v>DI PROJEKT s.r.o.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38</v>
      </c>
      <c r="J84" s="39" t="str">
        <f>E24</f>
        <v>DI PROJEKT s.r.o.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105</v>
      </c>
      <c r="D86" s="183" t="s">
        <v>60</v>
      </c>
      <c r="E86" s="183" t="s">
        <v>56</v>
      </c>
      <c r="F86" s="183" t="s">
        <v>57</v>
      </c>
      <c r="G86" s="183" t="s">
        <v>106</v>
      </c>
      <c r="H86" s="183" t="s">
        <v>107</v>
      </c>
      <c r="I86" s="183" t="s">
        <v>108</v>
      </c>
      <c r="J86" s="183" t="s">
        <v>94</v>
      </c>
      <c r="K86" s="184" t="s">
        <v>109</v>
      </c>
      <c r="L86" s="185"/>
      <c r="M86" s="95" t="s">
        <v>19</v>
      </c>
      <c r="N86" s="96" t="s">
        <v>45</v>
      </c>
      <c r="O86" s="96" t="s">
        <v>110</v>
      </c>
      <c r="P86" s="96" t="s">
        <v>111</v>
      </c>
      <c r="Q86" s="96" t="s">
        <v>112</v>
      </c>
      <c r="R86" s="96" t="s">
        <v>113</v>
      </c>
      <c r="S86" s="96" t="s">
        <v>114</v>
      </c>
      <c r="T86" s="97" t="s">
        <v>115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116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</f>
        <v>0</v>
      </c>
      <c r="Q87" s="99"/>
      <c r="R87" s="188">
        <f>R88</f>
        <v>77.350464259999995</v>
      </c>
      <c r="S87" s="99"/>
      <c r="T87" s="189">
        <f>T88</f>
        <v>64.744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74</v>
      </c>
      <c r="AU87" s="20" t="s">
        <v>95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74</v>
      </c>
      <c r="E88" s="194" t="s">
        <v>117</v>
      </c>
      <c r="F88" s="194" t="s">
        <v>118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P89+P167+P176+P216+P231+P302</f>
        <v>0</v>
      </c>
      <c r="Q88" s="199"/>
      <c r="R88" s="200">
        <f>R89+R167+R176+R216+R231+R302</f>
        <v>77.350464259999995</v>
      </c>
      <c r="S88" s="199"/>
      <c r="T88" s="201">
        <f>T89+T167+T176+T216+T231+T302</f>
        <v>64.744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83</v>
      </c>
      <c r="AT88" s="203" t="s">
        <v>74</v>
      </c>
      <c r="AU88" s="203" t="s">
        <v>75</v>
      </c>
      <c r="AY88" s="202" t="s">
        <v>119</v>
      </c>
      <c r="BK88" s="204">
        <f>BK89+BK167+BK176+BK216+BK231+BK302</f>
        <v>0</v>
      </c>
    </row>
    <row r="89" s="12" customFormat="1" ht="22.8" customHeight="1">
      <c r="A89" s="12"/>
      <c r="B89" s="191"/>
      <c r="C89" s="192"/>
      <c r="D89" s="193" t="s">
        <v>74</v>
      </c>
      <c r="E89" s="205" t="s">
        <v>83</v>
      </c>
      <c r="F89" s="205" t="s">
        <v>120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SUM(P90:P166)</f>
        <v>0</v>
      </c>
      <c r="Q89" s="199"/>
      <c r="R89" s="200">
        <f>SUM(R90:R166)</f>
        <v>37.09813716</v>
      </c>
      <c r="S89" s="199"/>
      <c r="T89" s="201">
        <f>SUM(T90:T166)</f>
        <v>64.244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83</v>
      </c>
      <c r="AT89" s="203" t="s">
        <v>74</v>
      </c>
      <c r="AU89" s="203" t="s">
        <v>83</v>
      </c>
      <c r="AY89" s="202" t="s">
        <v>119</v>
      </c>
      <c r="BK89" s="204">
        <f>SUM(BK90:BK166)</f>
        <v>0</v>
      </c>
    </row>
    <row r="90" s="2" customFormat="1" ht="37.8" customHeight="1">
      <c r="A90" s="41"/>
      <c r="B90" s="42"/>
      <c r="C90" s="207" t="s">
        <v>83</v>
      </c>
      <c r="D90" s="207" t="s">
        <v>121</v>
      </c>
      <c r="E90" s="208" t="s">
        <v>122</v>
      </c>
      <c r="F90" s="209" t="s">
        <v>123</v>
      </c>
      <c r="G90" s="210" t="s">
        <v>124</v>
      </c>
      <c r="H90" s="211">
        <v>57</v>
      </c>
      <c r="I90" s="212"/>
      <c r="J90" s="213">
        <f>ROUND(I90*H90,2)</f>
        <v>0</v>
      </c>
      <c r="K90" s="209" t="s">
        <v>125</v>
      </c>
      <c r="L90" s="47"/>
      <c r="M90" s="214" t="s">
        <v>19</v>
      </c>
      <c r="N90" s="215" t="s">
        <v>46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0.26000000000000001</v>
      </c>
      <c r="T90" s="217">
        <f>S90*H90</f>
        <v>14.82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126</v>
      </c>
      <c r="AT90" s="218" t="s">
        <v>121</v>
      </c>
      <c r="AU90" s="218" t="s">
        <v>85</v>
      </c>
      <c r="AY90" s="20" t="s">
        <v>119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83</v>
      </c>
      <c r="BK90" s="219">
        <f>ROUND(I90*H90,2)</f>
        <v>0</v>
      </c>
      <c r="BL90" s="20" t="s">
        <v>126</v>
      </c>
      <c r="BM90" s="218" t="s">
        <v>127</v>
      </c>
    </row>
    <row r="91" s="2" customFormat="1">
      <c r="A91" s="41"/>
      <c r="B91" s="42"/>
      <c r="C91" s="43"/>
      <c r="D91" s="220" t="s">
        <v>128</v>
      </c>
      <c r="E91" s="43"/>
      <c r="F91" s="221" t="s">
        <v>129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128</v>
      </c>
      <c r="AU91" s="20" t="s">
        <v>85</v>
      </c>
    </row>
    <row r="92" s="13" customFormat="1">
      <c r="A92" s="13"/>
      <c r="B92" s="225"/>
      <c r="C92" s="226"/>
      <c r="D92" s="227" t="s">
        <v>130</v>
      </c>
      <c r="E92" s="228" t="s">
        <v>19</v>
      </c>
      <c r="F92" s="229" t="s">
        <v>131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130</v>
      </c>
      <c r="AU92" s="235" t="s">
        <v>85</v>
      </c>
      <c r="AV92" s="13" t="s">
        <v>83</v>
      </c>
      <c r="AW92" s="13" t="s">
        <v>37</v>
      </c>
      <c r="AX92" s="13" t="s">
        <v>75</v>
      </c>
      <c r="AY92" s="235" t="s">
        <v>119</v>
      </c>
    </row>
    <row r="93" s="14" customFormat="1">
      <c r="A93" s="14"/>
      <c r="B93" s="236"/>
      <c r="C93" s="237"/>
      <c r="D93" s="227" t="s">
        <v>130</v>
      </c>
      <c r="E93" s="238" t="s">
        <v>19</v>
      </c>
      <c r="F93" s="239" t="s">
        <v>132</v>
      </c>
      <c r="G93" s="237"/>
      <c r="H93" s="240">
        <v>57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130</v>
      </c>
      <c r="AU93" s="246" t="s">
        <v>85</v>
      </c>
      <c r="AV93" s="14" t="s">
        <v>85</v>
      </c>
      <c r="AW93" s="14" t="s">
        <v>37</v>
      </c>
      <c r="AX93" s="14" t="s">
        <v>75</v>
      </c>
      <c r="AY93" s="246" t="s">
        <v>119</v>
      </c>
    </row>
    <row r="94" s="15" customFormat="1">
      <c r="A94" s="15"/>
      <c r="B94" s="247"/>
      <c r="C94" s="248"/>
      <c r="D94" s="227" t="s">
        <v>130</v>
      </c>
      <c r="E94" s="249" t="s">
        <v>19</v>
      </c>
      <c r="F94" s="250" t="s">
        <v>133</v>
      </c>
      <c r="G94" s="248"/>
      <c r="H94" s="251">
        <v>57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7" t="s">
        <v>130</v>
      </c>
      <c r="AU94" s="257" t="s">
        <v>85</v>
      </c>
      <c r="AV94" s="15" t="s">
        <v>126</v>
      </c>
      <c r="AW94" s="15" t="s">
        <v>37</v>
      </c>
      <c r="AX94" s="15" t="s">
        <v>83</v>
      </c>
      <c r="AY94" s="257" t="s">
        <v>119</v>
      </c>
    </row>
    <row r="95" s="2" customFormat="1" ht="33" customHeight="1">
      <c r="A95" s="41"/>
      <c r="B95" s="42"/>
      <c r="C95" s="207" t="s">
        <v>85</v>
      </c>
      <c r="D95" s="207" t="s">
        <v>121</v>
      </c>
      <c r="E95" s="208" t="s">
        <v>134</v>
      </c>
      <c r="F95" s="209" t="s">
        <v>135</v>
      </c>
      <c r="G95" s="210" t="s">
        <v>124</v>
      </c>
      <c r="H95" s="211">
        <v>73</v>
      </c>
      <c r="I95" s="212"/>
      <c r="J95" s="213">
        <f>ROUND(I95*H95,2)</f>
        <v>0</v>
      </c>
      <c r="K95" s="209" t="s">
        <v>125</v>
      </c>
      <c r="L95" s="47"/>
      <c r="M95" s="214" t="s">
        <v>19</v>
      </c>
      <c r="N95" s="215" t="s">
        <v>46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0.32000000000000001</v>
      </c>
      <c r="T95" s="217">
        <f>S95*H95</f>
        <v>23.359999999999999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126</v>
      </c>
      <c r="AT95" s="218" t="s">
        <v>121</v>
      </c>
      <c r="AU95" s="218" t="s">
        <v>85</v>
      </c>
      <c r="AY95" s="20" t="s">
        <v>119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83</v>
      </c>
      <c r="BK95" s="219">
        <f>ROUND(I95*H95,2)</f>
        <v>0</v>
      </c>
      <c r="BL95" s="20" t="s">
        <v>126</v>
      </c>
      <c r="BM95" s="218" t="s">
        <v>136</v>
      </c>
    </row>
    <row r="96" s="2" customFormat="1">
      <c r="A96" s="41"/>
      <c r="B96" s="42"/>
      <c r="C96" s="43"/>
      <c r="D96" s="220" t="s">
        <v>128</v>
      </c>
      <c r="E96" s="43"/>
      <c r="F96" s="221" t="s">
        <v>137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128</v>
      </c>
      <c r="AU96" s="20" t="s">
        <v>85</v>
      </c>
    </row>
    <row r="97" s="14" customFormat="1">
      <c r="A97" s="14"/>
      <c r="B97" s="236"/>
      <c r="C97" s="237"/>
      <c r="D97" s="227" t="s">
        <v>130</v>
      </c>
      <c r="E97" s="238" t="s">
        <v>19</v>
      </c>
      <c r="F97" s="239" t="s">
        <v>138</v>
      </c>
      <c r="G97" s="237"/>
      <c r="H97" s="240">
        <v>73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130</v>
      </c>
      <c r="AU97" s="246" t="s">
        <v>85</v>
      </c>
      <c r="AV97" s="14" t="s">
        <v>85</v>
      </c>
      <c r="AW97" s="14" t="s">
        <v>37</v>
      </c>
      <c r="AX97" s="14" t="s">
        <v>83</v>
      </c>
      <c r="AY97" s="246" t="s">
        <v>119</v>
      </c>
    </row>
    <row r="98" s="2" customFormat="1" ht="33" customHeight="1">
      <c r="A98" s="41"/>
      <c r="B98" s="42"/>
      <c r="C98" s="207" t="s">
        <v>139</v>
      </c>
      <c r="D98" s="207" t="s">
        <v>121</v>
      </c>
      <c r="E98" s="208" t="s">
        <v>140</v>
      </c>
      <c r="F98" s="209" t="s">
        <v>141</v>
      </c>
      <c r="G98" s="210" t="s">
        <v>124</v>
      </c>
      <c r="H98" s="211">
        <v>73</v>
      </c>
      <c r="I98" s="212"/>
      <c r="J98" s="213">
        <f>ROUND(I98*H98,2)</f>
        <v>0</v>
      </c>
      <c r="K98" s="209" t="s">
        <v>125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0.22</v>
      </c>
      <c r="T98" s="217">
        <f>S98*H98</f>
        <v>16.059999999999999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126</v>
      </c>
      <c r="AT98" s="218" t="s">
        <v>121</v>
      </c>
      <c r="AU98" s="218" t="s">
        <v>85</v>
      </c>
      <c r="AY98" s="20" t="s">
        <v>119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126</v>
      </c>
      <c r="BM98" s="218" t="s">
        <v>142</v>
      </c>
    </row>
    <row r="99" s="2" customFormat="1">
      <c r="A99" s="41"/>
      <c r="B99" s="42"/>
      <c r="C99" s="43"/>
      <c r="D99" s="220" t="s">
        <v>128</v>
      </c>
      <c r="E99" s="43"/>
      <c r="F99" s="221" t="s">
        <v>143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128</v>
      </c>
      <c r="AU99" s="20" t="s">
        <v>85</v>
      </c>
    </row>
    <row r="100" s="14" customFormat="1">
      <c r="A100" s="14"/>
      <c r="B100" s="236"/>
      <c r="C100" s="237"/>
      <c r="D100" s="227" t="s">
        <v>130</v>
      </c>
      <c r="E100" s="238" t="s">
        <v>19</v>
      </c>
      <c r="F100" s="239" t="s">
        <v>144</v>
      </c>
      <c r="G100" s="237"/>
      <c r="H100" s="240">
        <v>73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130</v>
      </c>
      <c r="AU100" s="246" t="s">
        <v>85</v>
      </c>
      <c r="AV100" s="14" t="s">
        <v>85</v>
      </c>
      <c r="AW100" s="14" t="s">
        <v>37</v>
      </c>
      <c r="AX100" s="14" t="s">
        <v>83</v>
      </c>
      <c r="AY100" s="246" t="s">
        <v>119</v>
      </c>
    </row>
    <row r="101" s="2" customFormat="1" ht="24.15" customHeight="1">
      <c r="A101" s="41"/>
      <c r="B101" s="42"/>
      <c r="C101" s="207" t="s">
        <v>126</v>
      </c>
      <c r="D101" s="207" t="s">
        <v>121</v>
      </c>
      <c r="E101" s="208" t="s">
        <v>145</v>
      </c>
      <c r="F101" s="209" t="s">
        <v>146</v>
      </c>
      <c r="G101" s="210" t="s">
        <v>124</v>
      </c>
      <c r="H101" s="211">
        <v>12</v>
      </c>
      <c r="I101" s="212"/>
      <c r="J101" s="213">
        <f>ROUND(I101*H101,2)</f>
        <v>0</v>
      </c>
      <c r="K101" s="209" t="s">
        <v>125</v>
      </c>
      <c r="L101" s="47"/>
      <c r="M101" s="214" t="s">
        <v>19</v>
      </c>
      <c r="N101" s="215" t="s">
        <v>46</v>
      </c>
      <c r="O101" s="87"/>
      <c r="P101" s="216">
        <f>O101*H101</f>
        <v>0</v>
      </c>
      <c r="Q101" s="216">
        <v>1.1430000000000001E-05</v>
      </c>
      <c r="R101" s="216">
        <f>Q101*H101</f>
        <v>0.00013716</v>
      </c>
      <c r="S101" s="216">
        <v>0.091999999999999998</v>
      </c>
      <c r="T101" s="217">
        <f>S101*H101</f>
        <v>1.1040000000000001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126</v>
      </c>
      <c r="AT101" s="218" t="s">
        <v>121</v>
      </c>
      <c r="AU101" s="218" t="s">
        <v>85</v>
      </c>
      <c r="AY101" s="20" t="s">
        <v>119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83</v>
      </c>
      <c r="BK101" s="219">
        <f>ROUND(I101*H101,2)</f>
        <v>0</v>
      </c>
      <c r="BL101" s="20" t="s">
        <v>126</v>
      </c>
      <c r="BM101" s="218" t="s">
        <v>147</v>
      </c>
    </row>
    <row r="102" s="2" customFormat="1">
      <c r="A102" s="41"/>
      <c r="B102" s="42"/>
      <c r="C102" s="43"/>
      <c r="D102" s="220" t="s">
        <v>128</v>
      </c>
      <c r="E102" s="43"/>
      <c r="F102" s="221" t="s">
        <v>148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128</v>
      </c>
      <c r="AU102" s="20" t="s">
        <v>85</v>
      </c>
    </row>
    <row r="103" s="14" customFormat="1">
      <c r="A103" s="14"/>
      <c r="B103" s="236"/>
      <c r="C103" s="237"/>
      <c r="D103" s="227" t="s">
        <v>130</v>
      </c>
      <c r="E103" s="238" t="s">
        <v>19</v>
      </c>
      <c r="F103" s="239" t="s">
        <v>149</v>
      </c>
      <c r="G103" s="237"/>
      <c r="H103" s="240">
        <v>12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130</v>
      </c>
      <c r="AU103" s="246" t="s">
        <v>85</v>
      </c>
      <c r="AV103" s="14" t="s">
        <v>85</v>
      </c>
      <c r="AW103" s="14" t="s">
        <v>37</v>
      </c>
      <c r="AX103" s="14" t="s">
        <v>83</v>
      </c>
      <c r="AY103" s="246" t="s">
        <v>119</v>
      </c>
    </row>
    <row r="104" s="2" customFormat="1" ht="24.15" customHeight="1">
      <c r="A104" s="41"/>
      <c r="B104" s="42"/>
      <c r="C104" s="207" t="s">
        <v>150</v>
      </c>
      <c r="D104" s="207" t="s">
        <v>121</v>
      </c>
      <c r="E104" s="208" t="s">
        <v>151</v>
      </c>
      <c r="F104" s="209" t="s">
        <v>152</v>
      </c>
      <c r="G104" s="210" t="s">
        <v>153</v>
      </c>
      <c r="H104" s="211">
        <v>3</v>
      </c>
      <c r="I104" s="212"/>
      <c r="J104" s="213">
        <f>ROUND(I104*H104,2)</f>
        <v>0</v>
      </c>
      <c r="K104" s="209" t="s">
        <v>125</v>
      </c>
      <c r="L104" s="47"/>
      <c r="M104" s="214" t="s">
        <v>19</v>
      </c>
      <c r="N104" s="215" t="s">
        <v>46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0.23000000000000001</v>
      </c>
      <c r="T104" s="217">
        <f>S104*H104</f>
        <v>0.69000000000000006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126</v>
      </c>
      <c r="AT104" s="218" t="s">
        <v>121</v>
      </c>
      <c r="AU104" s="218" t="s">
        <v>85</v>
      </c>
      <c r="AY104" s="20" t="s">
        <v>119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83</v>
      </c>
      <c r="BK104" s="219">
        <f>ROUND(I104*H104,2)</f>
        <v>0</v>
      </c>
      <c r="BL104" s="20" t="s">
        <v>126</v>
      </c>
      <c r="BM104" s="218" t="s">
        <v>154</v>
      </c>
    </row>
    <row r="105" s="2" customFormat="1">
      <c r="A105" s="41"/>
      <c r="B105" s="42"/>
      <c r="C105" s="43"/>
      <c r="D105" s="220" t="s">
        <v>128</v>
      </c>
      <c r="E105" s="43"/>
      <c r="F105" s="221" t="s">
        <v>155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128</v>
      </c>
      <c r="AU105" s="20" t="s">
        <v>85</v>
      </c>
    </row>
    <row r="106" s="14" customFormat="1">
      <c r="A106" s="14"/>
      <c r="B106" s="236"/>
      <c r="C106" s="237"/>
      <c r="D106" s="227" t="s">
        <v>130</v>
      </c>
      <c r="E106" s="238" t="s">
        <v>19</v>
      </c>
      <c r="F106" s="239" t="s">
        <v>156</v>
      </c>
      <c r="G106" s="237"/>
      <c r="H106" s="240">
        <v>3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130</v>
      </c>
      <c r="AU106" s="246" t="s">
        <v>85</v>
      </c>
      <c r="AV106" s="14" t="s">
        <v>85</v>
      </c>
      <c r="AW106" s="14" t="s">
        <v>37</v>
      </c>
      <c r="AX106" s="14" t="s">
        <v>83</v>
      </c>
      <c r="AY106" s="246" t="s">
        <v>119</v>
      </c>
    </row>
    <row r="107" s="2" customFormat="1" ht="24.15" customHeight="1">
      <c r="A107" s="41"/>
      <c r="B107" s="42"/>
      <c r="C107" s="207" t="s">
        <v>157</v>
      </c>
      <c r="D107" s="207" t="s">
        <v>121</v>
      </c>
      <c r="E107" s="208" t="s">
        <v>158</v>
      </c>
      <c r="F107" s="209" t="s">
        <v>159</v>
      </c>
      <c r="G107" s="210" t="s">
        <v>153</v>
      </c>
      <c r="H107" s="211">
        <v>17</v>
      </c>
      <c r="I107" s="212"/>
      <c r="J107" s="213">
        <f>ROUND(I107*H107,2)</f>
        <v>0</v>
      </c>
      <c r="K107" s="209" t="s">
        <v>125</v>
      </c>
      <c r="L107" s="47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0.28999999999999998</v>
      </c>
      <c r="T107" s="217">
        <f>S107*H107</f>
        <v>4.9299999999999997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126</v>
      </c>
      <c r="AT107" s="218" t="s">
        <v>121</v>
      </c>
      <c r="AU107" s="218" t="s">
        <v>85</v>
      </c>
      <c r="AY107" s="20" t="s">
        <v>119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83</v>
      </c>
      <c r="BK107" s="219">
        <f>ROUND(I107*H107,2)</f>
        <v>0</v>
      </c>
      <c r="BL107" s="20" t="s">
        <v>126</v>
      </c>
      <c r="BM107" s="218" t="s">
        <v>160</v>
      </c>
    </row>
    <row r="108" s="2" customFormat="1">
      <c r="A108" s="41"/>
      <c r="B108" s="42"/>
      <c r="C108" s="43"/>
      <c r="D108" s="220" t="s">
        <v>128</v>
      </c>
      <c r="E108" s="43"/>
      <c r="F108" s="221" t="s">
        <v>161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128</v>
      </c>
      <c r="AU108" s="20" t="s">
        <v>85</v>
      </c>
    </row>
    <row r="109" s="14" customFormat="1">
      <c r="A109" s="14"/>
      <c r="B109" s="236"/>
      <c r="C109" s="237"/>
      <c r="D109" s="227" t="s">
        <v>130</v>
      </c>
      <c r="E109" s="238" t="s">
        <v>19</v>
      </c>
      <c r="F109" s="239" t="s">
        <v>162</v>
      </c>
      <c r="G109" s="237"/>
      <c r="H109" s="240">
        <v>17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130</v>
      </c>
      <c r="AU109" s="246" t="s">
        <v>85</v>
      </c>
      <c r="AV109" s="14" t="s">
        <v>85</v>
      </c>
      <c r="AW109" s="14" t="s">
        <v>37</v>
      </c>
      <c r="AX109" s="14" t="s">
        <v>83</v>
      </c>
      <c r="AY109" s="246" t="s">
        <v>119</v>
      </c>
    </row>
    <row r="110" s="2" customFormat="1" ht="24.15" customHeight="1">
      <c r="A110" s="41"/>
      <c r="B110" s="42"/>
      <c r="C110" s="207" t="s">
        <v>163</v>
      </c>
      <c r="D110" s="207" t="s">
        <v>121</v>
      </c>
      <c r="E110" s="208" t="s">
        <v>164</v>
      </c>
      <c r="F110" s="209" t="s">
        <v>165</v>
      </c>
      <c r="G110" s="210" t="s">
        <v>153</v>
      </c>
      <c r="H110" s="211">
        <v>16</v>
      </c>
      <c r="I110" s="212"/>
      <c r="J110" s="213">
        <f>ROUND(I110*H110,2)</f>
        <v>0</v>
      </c>
      <c r="K110" s="209" t="s">
        <v>125</v>
      </c>
      <c r="L110" s="47"/>
      <c r="M110" s="214" t="s">
        <v>19</v>
      </c>
      <c r="N110" s="215" t="s">
        <v>46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0.20499999999999999</v>
      </c>
      <c r="T110" s="217">
        <f>S110*H110</f>
        <v>3.2799999999999998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126</v>
      </c>
      <c r="AT110" s="218" t="s">
        <v>121</v>
      </c>
      <c r="AU110" s="218" t="s">
        <v>85</v>
      </c>
      <c r="AY110" s="20" t="s">
        <v>119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126</v>
      </c>
      <c r="BM110" s="218" t="s">
        <v>166</v>
      </c>
    </row>
    <row r="111" s="2" customFormat="1">
      <c r="A111" s="41"/>
      <c r="B111" s="42"/>
      <c r="C111" s="43"/>
      <c r="D111" s="220" t="s">
        <v>128</v>
      </c>
      <c r="E111" s="43"/>
      <c r="F111" s="221" t="s">
        <v>167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128</v>
      </c>
      <c r="AU111" s="20" t="s">
        <v>85</v>
      </c>
    </row>
    <row r="112" s="14" customFormat="1">
      <c r="A112" s="14"/>
      <c r="B112" s="236"/>
      <c r="C112" s="237"/>
      <c r="D112" s="227" t="s">
        <v>130</v>
      </c>
      <c r="E112" s="238" t="s">
        <v>19</v>
      </c>
      <c r="F112" s="239" t="s">
        <v>168</v>
      </c>
      <c r="G112" s="237"/>
      <c r="H112" s="240">
        <v>16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130</v>
      </c>
      <c r="AU112" s="246" t="s">
        <v>85</v>
      </c>
      <c r="AV112" s="14" t="s">
        <v>85</v>
      </c>
      <c r="AW112" s="14" t="s">
        <v>37</v>
      </c>
      <c r="AX112" s="14" t="s">
        <v>83</v>
      </c>
      <c r="AY112" s="246" t="s">
        <v>119</v>
      </c>
    </row>
    <row r="113" s="2" customFormat="1" ht="16.5" customHeight="1">
      <c r="A113" s="41"/>
      <c r="B113" s="42"/>
      <c r="C113" s="207" t="s">
        <v>169</v>
      </c>
      <c r="D113" s="207" t="s">
        <v>121</v>
      </c>
      <c r="E113" s="208" t="s">
        <v>170</v>
      </c>
      <c r="F113" s="209" t="s">
        <v>171</v>
      </c>
      <c r="G113" s="210" t="s">
        <v>172</v>
      </c>
      <c r="H113" s="211">
        <v>7.2999999999999998</v>
      </c>
      <c r="I113" s="212"/>
      <c r="J113" s="213">
        <f>ROUND(I113*H113,2)</f>
        <v>0</v>
      </c>
      <c r="K113" s="209" t="s">
        <v>125</v>
      </c>
      <c r="L113" s="47"/>
      <c r="M113" s="214" t="s">
        <v>19</v>
      </c>
      <c r="N113" s="215" t="s">
        <v>46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126</v>
      </c>
      <c r="AT113" s="218" t="s">
        <v>121</v>
      </c>
      <c r="AU113" s="218" t="s">
        <v>85</v>
      </c>
      <c r="AY113" s="20" t="s">
        <v>119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83</v>
      </c>
      <c r="BK113" s="219">
        <f>ROUND(I113*H113,2)</f>
        <v>0</v>
      </c>
      <c r="BL113" s="20" t="s">
        <v>126</v>
      </c>
      <c r="BM113" s="218" t="s">
        <v>173</v>
      </c>
    </row>
    <row r="114" s="2" customFormat="1">
      <c r="A114" s="41"/>
      <c r="B114" s="42"/>
      <c r="C114" s="43"/>
      <c r="D114" s="220" t="s">
        <v>128</v>
      </c>
      <c r="E114" s="43"/>
      <c r="F114" s="221" t="s">
        <v>174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128</v>
      </c>
      <c r="AU114" s="20" t="s">
        <v>85</v>
      </c>
    </row>
    <row r="115" s="13" customFormat="1">
      <c r="A115" s="13"/>
      <c r="B115" s="225"/>
      <c r="C115" s="226"/>
      <c r="D115" s="227" t="s">
        <v>130</v>
      </c>
      <c r="E115" s="228" t="s">
        <v>19</v>
      </c>
      <c r="F115" s="229" t="s">
        <v>175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130</v>
      </c>
      <c r="AU115" s="235" t="s">
        <v>85</v>
      </c>
      <c r="AV115" s="13" t="s">
        <v>83</v>
      </c>
      <c r="AW115" s="13" t="s">
        <v>37</v>
      </c>
      <c r="AX115" s="13" t="s">
        <v>75</v>
      </c>
      <c r="AY115" s="235" t="s">
        <v>119</v>
      </c>
    </row>
    <row r="116" s="14" customFormat="1">
      <c r="A116" s="14"/>
      <c r="B116" s="236"/>
      <c r="C116" s="237"/>
      <c r="D116" s="227" t="s">
        <v>130</v>
      </c>
      <c r="E116" s="238" t="s">
        <v>19</v>
      </c>
      <c r="F116" s="239" t="s">
        <v>176</v>
      </c>
      <c r="G116" s="237"/>
      <c r="H116" s="240">
        <v>7.2999999999999998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130</v>
      </c>
      <c r="AU116" s="246" t="s">
        <v>85</v>
      </c>
      <c r="AV116" s="14" t="s">
        <v>85</v>
      </c>
      <c r="AW116" s="14" t="s">
        <v>37</v>
      </c>
      <c r="AX116" s="14" t="s">
        <v>83</v>
      </c>
      <c r="AY116" s="246" t="s">
        <v>119</v>
      </c>
    </row>
    <row r="117" s="2" customFormat="1" ht="24.15" customHeight="1">
      <c r="A117" s="41"/>
      <c r="B117" s="42"/>
      <c r="C117" s="207" t="s">
        <v>177</v>
      </c>
      <c r="D117" s="207" t="s">
        <v>121</v>
      </c>
      <c r="E117" s="208" t="s">
        <v>178</v>
      </c>
      <c r="F117" s="209" t="s">
        <v>179</v>
      </c>
      <c r="G117" s="210" t="s">
        <v>172</v>
      </c>
      <c r="H117" s="211">
        <v>20</v>
      </c>
      <c r="I117" s="212"/>
      <c r="J117" s="213">
        <f>ROUND(I117*H117,2)</f>
        <v>0</v>
      </c>
      <c r="K117" s="209" t="s">
        <v>125</v>
      </c>
      <c r="L117" s="47"/>
      <c r="M117" s="214" t="s">
        <v>19</v>
      </c>
      <c r="N117" s="215" t="s">
        <v>46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126</v>
      </c>
      <c r="AT117" s="218" t="s">
        <v>121</v>
      </c>
      <c r="AU117" s="218" t="s">
        <v>85</v>
      </c>
      <c r="AY117" s="20" t="s">
        <v>119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83</v>
      </c>
      <c r="BK117" s="219">
        <f>ROUND(I117*H117,2)</f>
        <v>0</v>
      </c>
      <c r="BL117" s="20" t="s">
        <v>126</v>
      </c>
      <c r="BM117" s="218" t="s">
        <v>180</v>
      </c>
    </row>
    <row r="118" s="2" customFormat="1">
      <c r="A118" s="41"/>
      <c r="B118" s="42"/>
      <c r="C118" s="43"/>
      <c r="D118" s="220" t="s">
        <v>128</v>
      </c>
      <c r="E118" s="43"/>
      <c r="F118" s="221" t="s">
        <v>181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128</v>
      </c>
      <c r="AU118" s="20" t="s">
        <v>85</v>
      </c>
    </row>
    <row r="119" s="13" customFormat="1">
      <c r="A119" s="13"/>
      <c r="B119" s="225"/>
      <c r="C119" s="226"/>
      <c r="D119" s="227" t="s">
        <v>130</v>
      </c>
      <c r="E119" s="228" t="s">
        <v>19</v>
      </c>
      <c r="F119" s="229" t="s">
        <v>175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130</v>
      </c>
      <c r="AU119" s="235" t="s">
        <v>85</v>
      </c>
      <c r="AV119" s="13" t="s">
        <v>83</v>
      </c>
      <c r="AW119" s="13" t="s">
        <v>37</v>
      </c>
      <c r="AX119" s="13" t="s">
        <v>75</v>
      </c>
      <c r="AY119" s="235" t="s">
        <v>119</v>
      </c>
    </row>
    <row r="120" s="14" customFormat="1">
      <c r="A120" s="14"/>
      <c r="B120" s="236"/>
      <c r="C120" s="237"/>
      <c r="D120" s="227" t="s">
        <v>130</v>
      </c>
      <c r="E120" s="238" t="s">
        <v>19</v>
      </c>
      <c r="F120" s="239" t="s">
        <v>182</v>
      </c>
      <c r="G120" s="237"/>
      <c r="H120" s="240">
        <v>20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130</v>
      </c>
      <c r="AU120" s="246" t="s">
        <v>85</v>
      </c>
      <c r="AV120" s="14" t="s">
        <v>85</v>
      </c>
      <c r="AW120" s="14" t="s">
        <v>37</v>
      </c>
      <c r="AX120" s="14" t="s">
        <v>83</v>
      </c>
      <c r="AY120" s="246" t="s">
        <v>119</v>
      </c>
    </row>
    <row r="121" s="2" customFormat="1" ht="16.5" customHeight="1">
      <c r="A121" s="41"/>
      <c r="B121" s="42"/>
      <c r="C121" s="207" t="s">
        <v>183</v>
      </c>
      <c r="D121" s="207" t="s">
        <v>121</v>
      </c>
      <c r="E121" s="208" t="s">
        <v>184</v>
      </c>
      <c r="F121" s="209" t="s">
        <v>185</v>
      </c>
      <c r="G121" s="210" t="s">
        <v>172</v>
      </c>
      <c r="H121" s="211">
        <v>1.6879999999999999</v>
      </c>
      <c r="I121" s="212"/>
      <c r="J121" s="213">
        <f>ROUND(I121*H121,2)</f>
        <v>0</v>
      </c>
      <c r="K121" s="209" t="s">
        <v>125</v>
      </c>
      <c r="L121" s="47"/>
      <c r="M121" s="214" t="s">
        <v>19</v>
      </c>
      <c r="N121" s="215" t="s">
        <v>46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126</v>
      </c>
      <c r="AT121" s="218" t="s">
        <v>121</v>
      </c>
      <c r="AU121" s="218" t="s">
        <v>85</v>
      </c>
      <c r="AY121" s="20" t="s">
        <v>119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83</v>
      </c>
      <c r="BK121" s="219">
        <f>ROUND(I121*H121,2)</f>
        <v>0</v>
      </c>
      <c r="BL121" s="20" t="s">
        <v>126</v>
      </c>
      <c r="BM121" s="218" t="s">
        <v>186</v>
      </c>
    </row>
    <row r="122" s="2" customFormat="1">
      <c r="A122" s="41"/>
      <c r="B122" s="42"/>
      <c r="C122" s="43"/>
      <c r="D122" s="220" t="s">
        <v>128</v>
      </c>
      <c r="E122" s="43"/>
      <c r="F122" s="221" t="s">
        <v>187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128</v>
      </c>
      <c r="AU122" s="20" t="s">
        <v>85</v>
      </c>
    </row>
    <row r="123" s="13" customFormat="1">
      <c r="A123" s="13"/>
      <c r="B123" s="225"/>
      <c r="C123" s="226"/>
      <c r="D123" s="227" t="s">
        <v>130</v>
      </c>
      <c r="E123" s="228" t="s">
        <v>19</v>
      </c>
      <c r="F123" s="229" t="s">
        <v>175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130</v>
      </c>
      <c r="AU123" s="235" t="s">
        <v>85</v>
      </c>
      <c r="AV123" s="13" t="s">
        <v>83</v>
      </c>
      <c r="AW123" s="13" t="s">
        <v>37</v>
      </c>
      <c r="AX123" s="13" t="s">
        <v>75</v>
      </c>
      <c r="AY123" s="235" t="s">
        <v>119</v>
      </c>
    </row>
    <row r="124" s="14" customFormat="1">
      <c r="A124" s="14"/>
      <c r="B124" s="236"/>
      <c r="C124" s="237"/>
      <c r="D124" s="227" t="s">
        <v>130</v>
      </c>
      <c r="E124" s="238" t="s">
        <v>19</v>
      </c>
      <c r="F124" s="239" t="s">
        <v>188</v>
      </c>
      <c r="G124" s="237"/>
      <c r="H124" s="240">
        <v>1.6879999999999999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130</v>
      </c>
      <c r="AU124" s="246" t="s">
        <v>85</v>
      </c>
      <c r="AV124" s="14" t="s">
        <v>85</v>
      </c>
      <c r="AW124" s="14" t="s">
        <v>37</v>
      </c>
      <c r="AX124" s="14" t="s">
        <v>75</v>
      </c>
      <c r="AY124" s="246" t="s">
        <v>119</v>
      </c>
    </row>
    <row r="125" s="15" customFormat="1">
      <c r="A125" s="15"/>
      <c r="B125" s="247"/>
      <c r="C125" s="248"/>
      <c r="D125" s="227" t="s">
        <v>130</v>
      </c>
      <c r="E125" s="249" t="s">
        <v>19</v>
      </c>
      <c r="F125" s="250" t="s">
        <v>133</v>
      </c>
      <c r="G125" s="248"/>
      <c r="H125" s="251">
        <v>1.6879999999999999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130</v>
      </c>
      <c r="AU125" s="257" t="s">
        <v>85</v>
      </c>
      <c r="AV125" s="15" t="s">
        <v>126</v>
      </c>
      <c r="AW125" s="15" t="s">
        <v>37</v>
      </c>
      <c r="AX125" s="15" t="s">
        <v>83</v>
      </c>
      <c r="AY125" s="257" t="s">
        <v>119</v>
      </c>
    </row>
    <row r="126" s="2" customFormat="1" ht="37.8" customHeight="1">
      <c r="A126" s="41"/>
      <c r="B126" s="42"/>
      <c r="C126" s="207" t="s">
        <v>189</v>
      </c>
      <c r="D126" s="207" t="s">
        <v>121</v>
      </c>
      <c r="E126" s="208" t="s">
        <v>190</v>
      </c>
      <c r="F126" s="209" t="s">
        <v>191</v>
      </c>
      <c r="G126" s="210" t="s">
        <v>172</v>
      </c>
      <c r="H126" s="211">
        <v>28.988</v>
      </c>
      <c r="I126" s="212"/>
      <c r="J126" s="213">
        <f>ROUND(I126*H126,2)</f>
        <v>0</v>
      </c>
      <c r="K126" s="209" t="s">
        <v>125</v>
      </c>
      <c r="L126" s="47"/>
      <c r="M126" s="214" t="s">
        <v>19</v>
      </c>
      <c r="N126" s="215" t="s">
        <v>46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126</v>
      </c>
      <c r="AT126" s="218" t="s">
        <v>121</v>
      </c>
      <c r="AU126" s="218" t="s">
        <v>85</v>
      </c>
      <c r="AY126" s="20" t="s">
        <v>119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83</v>
      </c>
      <c r="BK126" s="219">
        <f>ROUND(I126*H126,2)</f>
        <v>0</v>
      </c>
      <c r="BL126" s="20" t="s">
        <v>126</v>
      </c>
      <c r="BM126" s="218" t="s">
        <v>192</v>
      </c>
    </row>
    <row r="127" s="2" customFormat="1">
      <c r="A127" s="41"/>
      <c r="B127" s="42"/>
      <c r="C127" s="43"/>
      <c r="D127" s="220" t="s">
        <v>128</v>
      </c>
      <c r="E127" s="43"/>
      <c r="F127" s="221" t="s">
        <v>193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128</v>
      </c>
      <c r="AU127" s="20" t="s">
        <v>85</v>
      </c>
    </row>
    <row r="128" s="14" customFormat="1">
      <c r="A128" s="14"/>
      <c r="B128" s="236"/>
      <c r="C128" s="237"/>
      <c r="D128" s="227" t="s">
        <v>130</v>
      </c>
      <c r="E128" s="238" t="s">
        <v>19</v>
      </c>
      <c r="F128" s="239" t="s">
        <v>194</v>
      </c>
      <c r="G128" s="237"/>
      <c r="H128" s="240">
        <v>7.2999999999999998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130</v>
      </c>
      <c r="AU128" s="246" t="s">
        <v>85</v>
      </c>
      <c r="AV128" s="14" t="s">
        <v>85</v>
      </c>
      <c r="AW128" s="14" t="s">
        <v>37</v>
      </c>
      <c r="AX128" s="14" t="s">
        <v>75</v>
      </c>
      <c r="AY128" s="246" t="s">
        <v>119</v>
      </c>
    </row>
    <row r="129" s="14" customFormat="1">
      <c r="A129" s="14"/>
      <c r="B129" s="236"/>
      <c r="C129" s="237"/>
      <c r="D129" s="227" t="s">
        <v>130</v>
      </c>
      <c r="E129" s="238" t="s">
        <v>19</v>
      </c>
      <c r="F129" s="239" t="s">
        <v>195</v>
      </c>
      <c r="G129" s="237"/>
      <c r="H129" s="240">
        <v>20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130</v>
      </c>
      <c r="AU129" s="246" t="s">
        <v>85</v>
      </c>
      <c r="AV129" s="14" t="s">
        <v>85</v>
      </c>
      <c r="AW129" s="14" t="s">
        <v>37</v>
      </c>
      <c r="AX129" s="14" t="s">
        <v>75</v>
      </c>
      <c r="AY129" s="246" t="s">
        <v>119</v>
      </c>
    </row>
    <row r="130" s="14" customFormat="1">
      <c r="A130" s="14"/>
      <c r="B130" s="236"/>
      <c r="C130" s="237"/>
      <c r="D130" s="227" t="s">
        <v>130</v>
      </c>
      <c r="E130" s="238" t="s">
        <v>19</v>
      </c>
      <c r="F130" s="239" t="s">
        <v>196</v>
      </c>
      <c r="G130" s="237"/>
      <c r="H130" s="240">
        <v>1.6879999999999999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130</v>
      </c>
      <c r="AU130" s="246" t="s">
        <v>85</v>
      </c>
      <c r="AV130" s="14" t="s">
        <v>85</v>
      </c>
      <c r="AW130" s="14" t="s">
        <v>37</v>
      </c>
      <c r="AX130" s="14" t="s">
        <v>75</v>
      </c>
      <c r="AY130" s="246" t="s">
        <v>119</v>
      </c>
    </row>
    <row r="131" s="15" customFormat="1">
      <c r="A131" s="15"/>
      <c r="B131" s="247"/>
      <c r="C131" s="248"/>
      <c r="D131" s="227" t="s">
        <v>130</v>
      </c>
      <c r="E131" s="249" t="s">
        <v>19</v>
      </c>
      <c r="F131" s="250" t="s">
        <v>133</v>
      </c>
      <c r="G131" s="248"/>
      <c r="H131" s="251">
        <v>28.988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130</v>
      </c>
      <c r="AU131" s="257" t="s">
        <v>85</v>
      </c>
      <c r="AV131" s="15" t="s">
        <v>126</v>
      </c>
      <c r="AW131" s="15" t="s">
        <v>37</v>
      </c>
      <c r="AX131" s="15" t="s">
        <v>83</v>
      </c>
      <c r="AY131" s="257" t="s">
        <v>119</v>
      </c>
    </row>
    <row r="132" s="2" customFormat="1" ht="37.8" customHeight="1">
      <c r="A132" s="41"/>
      <c r="B132" s="42"/>
      <c r="C132" s="207" t="s">
        <v>8</v>
      </c>
      <c r="D132" s="207" t="s">
        <v>121</v>
      </c>
      <c r="E132" s="208" t="s">
        <v>197</v>
      </c>
      <c r="F132" s="209" t="s">
        <v>198</v>
      </c>
      <c r="G132" s="210" t="s">
        <v>172</v>
      </c>
      <c r="H132" s="211">
        <v>115.952</v>
      </c>
      <c r="I132" s="212"/>
      <c r="J132" s="213">
        <f>ROUND(I132*H132,2)</f>
        <v>0</v>
      </c>
      <c r="K132" s="209" t="s">
        <v>125</v>
      </c>
      <c r="L132" s="47"/>
      <c r="M132" s="214" t="s">
        <v>19</v>
      </c>
      <c r="N132" s="215" t="s">
        <v>46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126</v>
      </c>
      <c r="AT132" s="218" t="s">
        <v>121</v>
      </c>
      <c r="AU132" s="218" t="s">
        <v>85</v>
      </c>
      <c r="AY132" s="20" t="s">
        <v>119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83</v>
      </c>
      <c r="BK132" s="219">
        <f>ROUND(I132*H132,2)</f>
        <v>0</v>
      </c>
      <c r="BL132" s="20" t="s">
        <v>126</v>
      </c>
      <c r="BM132" s="218" t="s">
        <v>199</v>
      </c>
    </row>
    <row r="133" s="2" customFormat="1">
      <c r="A133" s="41"/>
      <c r="B133" s="42"/>
      <c r="C133" s="43"/>
      <c r="D133" s="220" t="s">
        <v>128</v>
      </c>
      <c r="E133" s="43"/>
      <c r="F133" s="221" t="s">
        <v>200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128</v>
      </c>
      <c r="AU133" s="20" t="s">
        <v>85</v>
      </c>
    </row>
    <row r="134" s="13" customFormat="1">
      <c r="A134" s="13"/>
      <c r="B134" s="225"/>
      <c r="C134" s="226"/>
      <c r="D134" s="227" t="s">
        <v>130</v>
      </c>
      <c r="E134" s="228" t="s">
        <v>19</v>
      </c>
      <c r="F134" s="229" t="s">
        <v>201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130</v>
      </c>
      <c r="AU134" s="235" t="s">
        <v>85</v>
      </c>
      <c r="AV134" s="13" t="s">
        <v>83</v>
      </c>
      <c r="AW134" s="13" t="s">
        <v>37</v>
      </c>
      <c r="AX134" s="13" t="s">
        <v>75</v>
      </c>
      <c r="AY134" s="235" t="s">
        <v>119</v>
      </c>
    </row>
    <row r="135" s="14" customFormat="1">
      <c r="A135" s="14"/>
      <c r="B135" s="236"/>
      <c r="C135" s="237"/>
      <c r="D135" s="227" t="s">
        <v>130</v>
      </c>
      <c r="E135" s="238" t="s">
        <v>19</v>
      </c>
      <c r="F135" s="239" t="s">
        <v>202</v>
      </c>
      <c r="G135" s="237"/>
      <c r="H135" s="240">
        <v>29.199999999999999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130</v>
      </c>
      <c r="AU135" s="246" t="s">
        <v>85</v>
      </c>
      <c r="AV135" s="14" t="s">
        <v>85</v>
      </c>
      <c r="AW135" s="14" t="s">
        <v>37</v>
      </c>
      <c r="AX135" s="14" t="s">
        <v>75</v>
      </c>
      <c r="AY135" s="246" t="s">
        <v>119</v>
      </c>
    </row>
    <row r="136" s="14" customFormat="1">
      <c r="A136" s="14"/>
      <c r="B136" s="236"/>
      <c r="C136" s="237"/>
      <c r="D136" s="227" t="s">
        <v>130</v>
      </c>
      <c r="E136" s="238" t="s">
        <v>19</v>
      </c>
      <c r="F136" s="239" t="s">
        <v>203</v>
      </c>
      <c r="G136" s="237"/>
      <c r="H136" s="240">
        <v>80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130</v>
      </c>
      <c r="AU136" s="246" t="s">
        <v>85</v>
      </c>
      <c r="AV136" s="14" t="s">
        <v>85</v>
      </c>
      <c r="AW136" s="14" t="s">
        <v>37</v>
      </c>
      <c r="AX136" s="14" t="s">
        <v>75</v>
      </c>
      <c r="AY136" s="246" t="s">
        <v>119</v>
      </c>
    </row>
    <row r="137" s="14" customFormat="1">
      <c r="A137" s="14"/>
      <c r="B137" s="236"/>
      <c r="C137" s="237"/>
      <c r="D137" s="227" t="s">
        <v>130</v>
      </c>
      <c r="E137" s="238" t="s">
        <v>19</v>
      </c>
      <c r="F137" s="239" t="s">
        <v>204</v>
      </c>
      <c r="G137" s="237"/>
      <c r="H137" s="240">
        <v>6.7519999999999998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130</v>
      </c>
      <c r="AU137" s="246" t="s">
        <v>85</v>
      </c>
      <c r="AV137" s="14" t="s">
        <v>85</v>
      </c>
      <c r="AW137" s="14" t="s">
        <v>37</v>
      </c>
      <c r="AX137" s="14" t="s">
        <v>75</v>
      </c>
      <c r="AY137" s="246" t="s">
        <v>119</v>
      </c>
    </row>
    <row r="138" s="15" customFormat="1">
      <c r="A138" s="15"/>
      <c r="B138" s="247"/>
      <c r="C138" s="248"/>
      <c r="D138" s="227" t="s">
        <v>130</v>
      </c>
      <c r="E138" s="249" t="s">
        <v>19</v>
      </c>
      <c r="F138" s="250" t="s">
        <v>133</v>
      </c>
      <c r="G138" s="248"/>
      <c r="H138" s="251">
        <v>115.952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130</v>
      </c>
      <c r="AU138" s="257" t="s">
        <v>85</v>
      </c>
      <c r="AV138" s="15" t="s">
        <v>126</v>
      </c>
      <c r="AW138" s="15" t="s">
        <v>37</v>
      </c>
      <c r="AX138" s="15" t="s">
        <v>83</v>
      </c>
      <c r="AY138" s="257" t="s">
        <v>119</v>
      </c>
    </row>
    <row r="139" s="2" customFormat="1" ht="24.15" customHeight="1">
      <c r="A139" s="41"/>
      <c r="B139" s="42"/>
      <c r="C139" s="207" t="s">
        <v>205</v>
      </c>
      <c r="D139" s="207" t="s">
        <v>121</v>
      </c>
      <c r="E139" s="208" t="s">
        <v>206</v>
      </c>
      <c r="F139" s="209" t="s">
        <v>207</v>
      </c>
      <c r="G139" s="210" t="s">
        <v>172</v>
      </c>
      <c r="H139" s="211">
        <v>28.988</v>
      </c>
      <c r="I139" s="212"/>
      <c r="J139" s="213">
        <f>ROUND(I139*H139,2)</f>
        <v>0</v>
      </c>
      <c r="K139" s="209" t="s">
        <v>125</v>
      </c>
      <c r="L139" s="47"/>
      <c r="M139" s="214" t="s">
        <v>19</v>
      </c>
      <c r="N139" s="215" t="s">
        <v>46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126</v>
      </c>
      <c r="AT139" s="218" t="s">
        <v>121</v>
      </c>
      <c r="AU139" s="218" t="s">
        <v>85</v>
      </c>
      <c r="AY139" s="20" t="s">
        <v>119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126</v>
      </c>
      <c r="BM139" s="218" t="s">
        <v>208</v>
      </c>
    </row>
    <row r="140" s="2" customFormat="1">
      <c r="A140" s="41"/>
      <c r="B140" s="42"/>
      <c r="C140" s="43"/>
      <c r="D140" s="220" t="s">
        <v>128</v>
      </c>
      <c r="E140" s="43"/>
      <c r="F140" s="221" t="s">
        <v>209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128</v>
      </c>
      <c r="AU140" s="20" t="s">
        <v>85</v>
      </c>
    </row>
    <row r="141" s="14" customFormat="1">
      <c r="A141" s="14"/>
      <c r="B141" s="236"/>
      <c r="C141" s="237"/>
      <c r="D141" s="227" t="s">
        <v>130</v>
      </c>
      <c r="E141" s="238" t="s">
        <v>19</v>
      </c>
      <c r="F141" s="239" t="s">
        <v>194</v>
      </c>
      <c r="G141" s="237"/>
      <c r="H141" s="240">
        <v>7.2999999999999998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130</v>
      </c>
      <c r="AU141" s="246" t="s">
        <v>85</v>
      </c>
      <c r="AV141" s="14" t="s">
        <v>85</v>
      </c>
      <c r="AW141" s="14" t="s">
        <v>37</v>
      </c>
      <c r="AX141" s="14" t="s">
        <v>75</v>
      </c>
      <c r="AY141" s="246" t="s">
        <v>119</v>
      </c>
    </row>
    <row r="142" s="14" customFormat="1">
      <c r="A142" s="14"/>
      <c r="B142" s="236"/>
      <c r="C142" s="237"/>
      <c r="D142" s="227" t="s">
        <v>130</v>
      </c>
      <c r="E142" s="238" t="s">
        <v>19</v>
      </c>
      <c r="F142" s="239" t="s">
        <v>195</v>
      </c>
      <c r="G142" s="237"/>
      <c r="H142" s="240">
        <v>20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130</v>
      </c>
      <c r="AU142" s="246" t="s">
        <v>85</v>
      </c>
      <c r="AV142" s="14" t="s">
        <v>85</v>
      </c>
      <c r="AW142" s="14" t="s">
        <v>37</v>
      </c>
      <c r="AX142" s="14" t="s">
        <v>75</v>
      </c>
      <c r="AY142" s="246" t="s">
        <v>119</v>
      </c>
    </row>
    <row r="143" s="14" customFormat="1">
      <c r="A143" s="14"/>
      <c r="B143" s="236"/>
      <c r="C143" s="237"/>
      <c r="D143" s="227" t="s">
        <v>130</v>
      </c>
      <c r="E143" s="238" t="s">
        <v>19</v>
      </c>
      <c r="F143" s="239" t="s">
        <v>196</v>
      </c>
      <c r="G143" s="237"/>
      <c r="H143" s="240">
        <v>1.6879999999999999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130</v>
      </c>
      <c r="AU143" s="246" t="s">
        <v>85</v>
      </c>
      <c r="AV143" s="14" t="s">
        <v>85</v>
      </c>
      <c r="AW143" s="14" t="s">
        <v>37</v>
      </c>
      <c r="AX143" s="14" t="s">
        <v>75</v>
      </c>
      <c r="AY143" s="246" t="s">
        <v>119</v>
      </c>
    </row>
    <row r="144" s="15" customFormat="1">
      <c r="A144" s="15"/>
      <c r="B144" s="247"/>
      <c r="C144" s="248"/>
      <c r="D144" s="227" t="s">
        <v>130</v>
      </c>
      <c r="E144" s="249" t="s">
        <v>19</v>
      </c>
      <c r="F144" s="250" t="s">
        <v>133</v>
      </c>
      <c r="G144" s="248"/>
      <c r="H144" s="251">
        <v>28.988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130</v>
      </c>
      <c r="AU144" s="257" t="s">
        <v>85</v>
      </c>
      <c r="AV144" s="15" t="s">
        <v>126</v>
      </c>
      <c r="AW144" s="15" t="s">
        <v>37</v>
      </c>
      <c r="AX144" s="15" t="s">
        <v>83</v>
      </c>
      <c r="AY144" s="257" t="s">
        <v>119</v>
      </c>
    </row>
    <row r="145" s="2" customFormat="1" ht="24.15" customHeight="1">
      <c r="A145" s="41"/>
      <c r="B145" s="42"/>
      <c r="C145" s="207" t="s">
        <v>210</v>
      </c>
      <c r="D145" s="207" t="s">
        <v>121</v>
      </c>
      <c r="E145" s="208" t="s">
        <v>211</v>
      </c>
      <c r="F145" s="209" t="s">
        <v>212</v>
      </c>
      <c r="G145" s="210" t="s">
        <v>213</v>
      </c>
      <c r="H145" s="211">
        <v>57.975999999999999</v>
      </c>
      <c r="I145" s="212"/>
      <c r="J145" s="213">
        <f>ROUND(I145*H145,2)</f>
        <v>0</v>
      </c>
      <c r="K145" s="209" t="s">
        <v>125</v>
      </c>
      <c r="L145" s="47"/>
      <c r="M145" s="214" t="s">
        <v>19</v>
      </c>
      <c r="N145" s="215" t="s">
        <v>46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126</v>
      </c>
      <c r="AT145" s="218" t="s">
        <v>121</v>
      </c>
      <c r="AU145" s="218" t="s">
        <v>85</v>
      </c>
      <c r="AY145" s="20" t="s">
        <v>119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83</v>
      </c>
      <c r="BK145" s="219">
        <f>ROUND(I145*H145,2)</f>
        <v>0</v>
      </c>
      <c r="BL145" s="20" t="s">
        <v>126</v>
      </c>
      <c r="BM145" s="218" t="s">
        <v>214</v>
      </c>
    </row>
    <row r="146" s="2" customFormat="1">
      <c r="A146" s="41"/>
      <c r="B146" s="42"/>
      <c r="C146" s="43"/>
      <c r="D146" s="220" t="s">
        <v>128</v>
      </c>
      <c r="E146" s="43"/>
      <c r="F146" s="221" t="s">
        <v>215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128</v>
      </c>
      <c r="AU146" s="20" t="s">
        <v>85</v>
      </c>
    </row>
    <row r="147" s="14" customFormat="1">
      <c r="A147" s="14"/>
      <c r="B147" s="236"/>
      <c r="C147" s="237"/>
      <c r="D147" s="227" t="s">
        <v>130</v>
      </c>
      <c r="E147" s="238" t="s">
        <v>19</v>
      </c>
      <c r="F147" s="239" t="s">
        <v>216</v>
      </c>
      <c r="G147" s="237"/>
      <c r="H147" s="240">
        <v>14.6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130</v>
      </c>
      <c r="AU147" s="246" t="s">
        <v>85</v>
      </c>
      <c r="AV147" s="14" t="s">
        <v>85</v>
      </c>
      <c r="AW147" s="14" t="s">
        <v>37</v>
      </c>
      <c r="AX147" s="14" t="s">
        <v>75</v>
      </c>
      <c r="AY147" s="246" t="s">
        <v>119</v>
      </c>
    </row>
    <row r="148" s="14" customFormat="1">
      <c r="A148" s="14"/>
      <c r="B148" s="236"/>
      <c r="C148" s="237"/>
      <c r="D148" s="227" t="s">
        <v>130</v>
      </c>
      <c r="E148" s="238" t="s">
        <v>19</v>
      </c>
      <c r="F148" s="239" t="s">
        <v>217</v>
      </c>
      <c r="G148" s="237"/>
      <c r="H148" s="240">
        <v>40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130</v>
      </c>
      <c r="AU148" s="246" t="s">
        <v>85</v>
      </c>
      <c r="AV148" s="14" t="s">
        <v>85</v>
      </c>
      <c r="AW148" s="14" t="s">
        <v>37</v>
      </c>
      <c r="AX148" s="14" t="s">
        <v>75</v>
      </c>
      <c r="AY148" s="246" t="s">
        <v>119</v>
      </c>
    </row>
    <row r="149" s="14" customFormat="1">
      <c r="A149" s="14"/>
      <c r="B149" s="236"/>
      <c r="C149" s="237"/>
      <c r="D149" s="227" t="s">
        <v>130</v>
      </c>
      <c r="E149" s="238" t="s">
        <v>19</v>
      </c>
      <c r="F149" s="239" t="s">
        <v>218</v>
      </c>
      <c r="G149" s="237"/>
      <c r="H149" s="240">
        <v>3.3759999999999999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130</v>
      </c>
      <c r="AU149" s="246" t="s">
        <v>85</v>
      </c>
      <c r="AV149" s="14" t="s">
        <v>85</v>
      </c>
      <c r="AW149" s="14" t="s">
        <v>37</v>
      </c>
      <c r="AX149" s="14" t="s">
        <v>75</v>
      </c>
      <c r="AY149" s="246" t="s">
        <v>119</v>
      </c>
    </row>
    <row r="150" s="15" customFormat="1">
      <c r="A150" s="15"/>
      <c r="B150" s="247"/>
      <c r="C150" s="248"/>
      <c r="D150" s="227" t="s">
        <v>130</v>
      </c>
      <c r="E150" s="249" t="s">
        <v>19</v>
      </c>
      <c r="F150" s="250" t="s">
        <v>133</v>
      </c>
      <c r="G150" s="248"/>
      <c r="H150" s="251">
        <v>57.975999999999999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7" t="s">
        <v>130</v>
      </c>
      <c r="AU150" s="257" t="s">
        <v>85</v>
      </c>
      <c r="AV150" s="15" t="s">
        <v>126</v>
      </c>
      <c r="AW150" s="15" t="s">
        <v>37</v>
      </c>
      <c r="AX150" s="15" t="s">
        <v>83</v>
      </c>
      <c r="AY150" s="257" t="s">
        <v>119</v>
      </c>
    </row>
    <row r="151" s="2" customFormat="1" ht="37.8" customHeight="1">
      <c r="A151" s="41"/>
      <c r="B151" s="42"/>
      <c r="C151" s="207" t="s">
        <v>219</v>
      </c>
      <c r="D151" s="207" t="s">
        <v>121</v>
      </c>
      <c r="E151" s="208" t="s">
        <v>220</v>
      </c>
      <c r="F151" s="209" t="s">
        <v>221</v>
      </c>
      <c r="G151" s="210" t="s">
        <v>172</v>
      </c>
      <c r="H151" s="211">
        <v>19.5</v>
      </c>
      <c r="I151" s="212"/>
      <c r="J151" s="213">
        <f>ROUND(I151*H151,2)</f>
        <v>0</v>
      </c>
      <c r="K151" s="209" t="s">
        <v>125</v>
      </c>
      <c r="L151" s="47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126</v>
      </c>
      <c r="AT151" s="218" t="s">
        <v>121</v>
      </c>
      <c r="AU151" s="218" t="s">
        <v>85</v>
      </c>
      <c r="AY151" s="20" t="s">
        <v>119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83</v>
      </c>
      <c r="BK151" s="219">
        <f>ROUND(I151*H151,2)</f>
        <v>0</v>
      </c>
      <c r="BL151" s="20" t="s">
        <v>126</v>
      </c>
      <c r="BM151" s="218" t="s">
        <v>222</v>
      </c>
    </row>
    <row r="152" s="2" customFormat="1">
      <c r="A152" s="41"/>
      <c r="B152" s="42"/>
      <c r="C152" s="43"/>
      <c r="D152" s="220" t="s">
        <v>128</v>
      </c>
      <c r="E152" s="43"/>
      <c r="F152" s="221" t="s">
        <v>223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128</v>
      </c>
      <c r="AU152" s="20" t="s">
        <v>85</v>
      </c>
    </row>
    <row r="153" s="13" customFormat="1">
      <c r="A153" s="13"/>
      <c r="B153" s="225"/>
      <c r="C153" s="226"/>
      <c r="D153" s="227" t="s">
        <v>130</v>
      </c>
      <c r="E153" s="228" t="s">
        <v>19</v>
      </c>
      <c r="F153" s="229" t="s">
        <v>175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130</v>
      </c>
      <c r="AU153" s="235" t="s">
        <v>85</v>
      </c>
      <c r="AV153" s="13" t="s">
        <v>83</v>
      </c>
      <c r="AW153" s="13" t="s">
        <v>37</v>
      </c>
      <c r="AX153" s="13" t="s">
        <v>75</v>
      </c>
      <c r="AY153" s="235" t="s">
        <v>119</v>
      </c>
    </row>
    <row r="154" s="14" customFormat="1">
      <c r="A154" s="14"/>
      <c r="B154" s="236"/>
      <c r="C154" s="237"/>
      <c r="D154" s="227" t="s">
        <v>130</v>
      </c>
      <c r="E154" s="238" t="s">
        <v>19</v>
      </c>
      <c r="F154" s="239" t="s">
        <v>224</v>
      </c>
      <c r="G154" s="237"/>
      <c r="H154" s="240">
        <v>19.5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130</v>
      </c>
      <c r="AU154" s="246" t="s">
        <v>85</v>
      </c>
      <c r="AV154" s="14" t="s">
        <v>85</v>
      </c>
      <c r="AW154" s="14" t="s">
        <v>37</v>
      </c>
      <c r="AX154" s="14" t="s">
        <v>83</v>
      </c>
      <c r="AY154" s="246" t="s">
        <v>119</v>
      </c>
    </row>
    <row r="155" s="2" customFormat="1" ht="16.5" customHeight="1">
      <c r="A155" s="41"/>
      <c r="B155" s="42"/>
      <c r="C155" s="258" t="s">
        <v>225</v>
      </c>
      <c r="D155" s="258" t="s">
        <v>226</v>
      </c>
      <c r="E155" s="259" t="s">
        <v>227</v>
      </c>
      <c r="F155" s="260" t="s">
        <v>228</v>
      </c>
      <c r="G155" s="261" t="s">
        <v>213</v>
      </c>
      <c r="H155" s="262">
        <v>37.097999999999999</v>
      </c>
      <c r="I155" s="263"/>
      <c r="J155" s="264">
        <f>ROUND(I155*H155,2)</f>
        <v>0</v>
      </c>
      <c r="K155" s="260" t="s">
        <v>125</v>
      </c>
      <c r="L155" s="265"/>
      <c r="M155" s="266" t="s">
        <v>19</v>
      </c>
      <c r="N155" s="267" t="s">
        <v>46</v>
      </c>
      <c r="O155" s="87"/>
      <c r="P155" s="216">
        <f>O155*H155</f>
        <v>0</v>
      </c>
      <c r="Q155" s="216">
        <v>1</v>
      </c>
      <c r="R155" s="216">
        <f>Q155*H155</f>
        <v>37.097999999999999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169</v>
      </c>
      <c r="AT155" s="218" t="s">
        <v>226</v>
      </c>
      <c r="AU155" s="218" t="s">
        <v>85</v>
      </c>
      <c r="AY155" s="20" t="s">
        <v>119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83</v>
      </c>
      <c r="BK155" s="219">
        <f>ROUND(I155*H155,2)</f>
        <v>0</v>
      </c>
      <c r="BL155" s="20" t="s">
        <v>126</v>
      </c>
      <c r="BM155" s="218" t="s">
        <v>229</v>
      </c>
    </row>
    <row r="156" s="14" customFormat="1">
      <c r="A156" s="14"/>
      <c r="B156" s="236"/>
      <c r="C156" s="237"/>
      <c r="D156" s="227" t="s">
        <v>130</v>
      </c>
      <c r="E156" s="238" t="s">
        <v>19</v>
      </c>
      <c r="F156" s="239" t="s">
        <v>230</v>
      </c>
      <c r="G156" s="237"/>
      <c r="H156" s="240">
        <v>35.100000000000001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130</v>
      </c>
      <c r="AU156" s="246" t="s">
        <v>85</v>
      </c>
      <c r="AV156" s="14" t="s">
        <v>85</v>
      </c>
      <c r="AW156" s="14" t="s">
        <v>37</v>
      </c>
      <c r="AX156" s="14" t="s">
        <v>75</v>
      </c>
      <c r="AY156" s="246" t="s">
        <v>119</v>
      </c>
    </row>
    <row r="157" s="14" customFormat="1">
      <c r="A157" s="14"/>
      <c r="B157" s="236"/>
      <c r="C157" s="237"/>
      <c r="D157" s="227" t="s">
        <v>130</v>
      </c>
      <c r="E157" s="238" t="s">
        <v>19</v>
      </c>
      <c r="F157" s="239" t="s">
        <v>231</v>
      </c>
      <c r="G157" s="237"/>
      <c r="H157" s="240">
        <v>1.998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130</v>
      </c>
      <c r="AU157" s="246" t="s">
        <v>85</v>
      </c>
      <c r="AV157" s="14" t="s">
        <v>85</v>
      </c>
      <c r="AW157" s="14" t="s">
        <v>37</v>
      </c>
      <c r="AX157" s="14" t="s">
        <v>75</v>
      </c>
      <c r="AY157" s="246" t="s">
        <v>119</v>
      </c>
    </row>
    <row r="158" s="15" customFormat="1">
      <c r="A158" s="15"/>
      <c r="B158" s="247"/>
      <c r="C158" s="248"/>
      <c r="D158" s="227" t="s">
        <v>130</v>
      </c>
      <c r="E158" s="249" t="s">
        <v>19</v>
      </c>
      <c r="F158" s="250" t="s">
        <v>133</v>
      </c>
      <c r="G158" s="248"/>
      <c r="H158" s="251">
        <v>37.097999999999999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130</v>
      </c>
      <c r="AU158" s="257" t="s">
        <v>85</v>
      </c>
      <c r="AV158" s="15" t="s">
        <v>126</v>
      </c>
      <c r="AW158" s="15" t="s">
        <v>37</v>
      </c>
      <c r="AX158" s="15" t="s">
        <v>83</v>
      </c>
      <c r="AY158" s="257" t="s">
        <v>119</v>
      </c>
    </row>
    <row r="159" s="2" customFormat="1" ht="37.8" customHeight="1">
      <c r="A159" s="41"/>
      <c r="B159" s="42"/>
      <c r="C159" s="207" t="s">
        <v>232</v>
      </c>
      <c r="D159" s="207" t="s">
        <v>121</v>
      </c>
      <c r="E159" s="208" t="s">
        <v>233</v>
      </c>
      <c r="F159" s="209" t="s">
        <v>234</v>
      </c>
      <c r="G159" s="210" t="s">
        <v>172</v>
      </c>
      <c r="H159" s="211">
        <v>1.1100000000000001</v>
      </c>
      <c r="I159" s="212"/>
      <c r="J159" s="213">
        <f>ROUND(I159*H159,2)</f>
        <v>0</v>
      </c>
      <c r="K159" s="209" t="s">
        <v>125</v>
      </c>
      <c r="L159" s="47"/>
      <c r="M159" s="214" t="s">
        <v>19</v>
      </c>
      <c r="N159" s="215" t="s">
        <v>46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126</v>
      </c>
      <c r="AT159" s="218" t="s">
        <v>121</v>
      </c>
      <c r="AU159" s="218" t="s">
        <v>85</v>
      </c>
      <c r="AY159" s="20" t="s">
        <v>119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83</v>
      </c>
      <c r="BK159" s="219">
        <f>ROUND(I159*H159,2)</f>
        <v>0</v>
      </c>
      <c r="BL159" s="20" t="s">
        <v>126</v>
      </c>
      <c r="BM159" s="218" t="s">
        <v>235</v>
      </c>
    </row>
    <row r="160" s="2" customFormat="1">
      <c r="A160" s="41"/>
      <c r="B160" s="42"/>
      <c r="C160" s="43"/>
      <c r="D160" s="220" t="s">
        <v>128</v>
      </c>
      <c r="E160" s="43"/>
      <c r="F160" s="221" t="s">
        <v>236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128</v>
      </c>
      <c r="AU160" s="20" t="s">
        <v>85</v>
      </c>
    </row>
    <row r="161" s="13" customFormat="1">
      <c r="A161" s="13"/>
      <c r="B161" s="225"/>
      <c r="C161" s="226"/>
      <c r="D161" s="227" t="s">
        <v>130</v>
      </c>
      <c r="E161" s="228" t="s">
        <v>19</v>
      </c>
      <c r="F161" s="229" t="s">
        <v>131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130</v>
      </c>
      <c r="AU161" s="235" t="s">
        <v>85</v>
      </c>
      <c r="AV161" s="13" t="s">
        <v>83</v>
      </c>
      <c r="AW161" s="13" t="s">
        <v>37</v>
      </c>
      <c r="AX161" s="13" t="s">
        <v>75</v>
      </c>
      <c r="AY161" s="235" t="s">
        <v>119</v>
      </c>
    </row>
    <row r="162" s="14" customFormat="1">
      <c r="A162" s="14"/>
      <c r="B162" s="236"/>
      <c r="C162" s="237"/>
      <c r="D162" s="227" t="s">
        <v>130</v>
      </c>
      <c r="E162" s="238" t="s">
        <v>19</v>
      </c>
      <c r="F162" s="239" t="s">
        <v>237</v>
      </c>
      <c r="G162" s="237"/>
      <c r="H162" s="240">
        <v>1.1100000000000001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130</v>
      </c>
      <c r="AU162" s="246" t="s">
        <v>85</v>
      </c>
      <c r="AV162" s="14" t="s">
        <v>85</v>
      </c>
      <c r="AW162" s="14" t="s">
        <v>37</v>
      </c>
      <c r="AX162" s="14" t="s">
        <v>75</v>
      </c>
      <c r="AY162" s="246" t="s">
        <v>119</v>
      </c>
    </row>
    <row r="163" s="15" customFormat="1">
      <c r="A163" s="15"/>
      <c r="B163" s="247"/>
      <c r="C163" s="248"/>
      <c r="D163" s="227" t="s">
        <v>130</v>
      </c>
      <c r="E163" s="249" t="s">
        <v>19</v>
      </c>
      <c r="F163" s="250" t="s">
        <v>133</v>
      </c>
      <c r="G163" s="248"/>
      <c r="H163" s="251">
        <v>1.1100000000000001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130</v>
      </c>
      <c r="AU163" s="257" t="s">
        <v>85</v>
      </c>
      <c r="AV163" s="15" t="s">
        <v>126</v>
      </c>
      <c r="AW163" s="15" t="s">
        <v>37</v>
      </c>
      <c r="AX163" s="15" t="s">
        <v>83</v>
      </c>
      <c r="AY163" s="257" t="s">
        <v>119</v>
      </c>
    </row>
    <row r="164" s="2" customFormat="1" ht="21.75" customHeight="1">
      <c r="A164" s="41"/>
      <c r="B164" s="42"/>
      <c r="C164" s="207" t="s">
        <v>238</v>
      </c>
      <c r="D164" s="207" t="s">
        <v>121</v>
      </c>
      <c r="E164" s="208" t="s">
        <v>239</v>
      </c>
      <c r="F164" s="209" t="s">
        <v>240</v>
      </c>
      <c r="G164" s="210" t="s">
        <v>124</v>
      </c>
      <c r="H164" s="211">
        <v>70</v>
      </c>
      <c r="I164" s="212"/>
      <c r="J164" s="213">
        <f>ROUND(I164*H164,2)</f>
        <v>0</v>
      </c>
      <c r="K164" s="209" t="s">
        <v>125</v>
      </c>
      <c r="L164" s="47"/>
      <c r="M164" s="214" t="s">
        <v>19</v>
      </c>
      <c r="N164" s="215" t="s">
        <v>46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126</v>
      </c>
      <c r="AT164" s="218" t="s">
        <v>121</v>
      </c>
      <c r="AU164" s="218" t="s">
        <v>85</v>
      </c>
      <c r="AY164" s="20" t="s">
        <v>119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126</v>
      </c>
      <c r="BM164" s="218" t="s">
        <v>241</v>
      </c>
    </row>
    <row r="165" s="2" customFormat="1">
      <c r="A165" s="41"/>
      <c r="B165" s="42"/>
      <c r="C165" s="43"/>
      <c r="D165" s="220" t="s">
        <v>128</v>
      </c>
      <c r="E165" s="43"/>
      <c r="F165" s="221" t="s">
        <v>242</v>
      </c>
      <c r="G165" s="43"/>
      <c r="H165" s="43"/>
      <c r="I165" s="222"/>
      <c r="J165" s="43"/>
      <c r="K165" s="43"/>
      <c r="L165" s="47"/>
      <c r="M165" s="223"/>
      <c r="N165" s="224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128</v>
      </c>
      <c r="AU165" s="20" t="s">
        <v>85</v>
      </c>
    </row>
    <row r="166" s="14" customFormat="1">
      <c r="A166" s="14"/>
      <c r="B166" s="236"/>
      <c r="C166" s="237"/>
      <c r="D166" s="227" t="s">
        <v>130</v>
      </c>
      <c r="E166" s="238" t="s">
        <v>19</v>
      </c>
      <c r="F166" s="239" t="s">
        <v>243</v>
      </c>
      <c r="G166" s="237"/>
      <c r="H166" s="240">
        <v>70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130</v>
      </c>
      <c r="AU166" s="246" t="s">
        <v>85</v>
      </c>
      <c r="AV166" s="14" t="s">
        <v>85</v>
      </c>
      <c r="AW166" s="14" t="s">
        <v>37</v>
      </c>
      <c r="AX166" s="14" t="s">
        <v>83</v>
      </c>
      <c r="AY166" s="246" t="s">
        <v>119</v>
      </c>
    </row>
    <row r="167" s="12" customFormat="1" ht="22.8" customHeight="1">
      <c r="A167" s="12"/>
      <c r="B167" s="191"/>
      <c r="C167" s="192"/>
      <c r="D167" s="193" t="s">
        <v>74</v>
      </c>
      <c r="E167" s="205" t="s">
        <v>126</v>
      </c>
      <c r="F167" s="205" t="s">
        <v>244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SUM(P168:P175)</f>
        <v>0</v>
      </c>
      <c r="Q167" s="199"/>
      <c r="R167" s="200">
        <f>SUM(R168:R175)</f>
        <v>2.1280963100000001</v>
      </c>
      <c r="S167" s="199"/>
      <c r="T167" s="201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83</v>
      </c>
      <c r="AT167" s="203" t="s">
        <v>74</v>
      </c>
      <c r="AU167" s="203" t="s">
        <v>83</v>
      </c>
      <c r="AY167" s="202" t="s">
        <v>119</v>
      </c>
      <c r="BK167" s="204">
        <f>SUM(BK168:BK175)</f>
        <v>0</v>
      </c>
    </row>
    <row r="168" s="2" customFormat="1" ht="16.5" customHeight="1">
      <c r="A168" s="41"/>
      <c r="B168" s="42"/>
      <c r="C168" s="207" t="s">
        <v>245</v>
      </c>
      <c r="D168" s="207" t="s">
        <v>121</v>
      </c>
      <c r="E168" s="208" t="s">
        <v>246</v>
      </c>
      <c r="F168" s="209" t="s">
        <v>247</v>
      </c>
      <c r="G168" s="210" t="s">
        <v>172</v>
      </c>
      <c r="H168" s="211">
        <v>0.5</v>
      </c>
      <c r="I168" s="212"/>
      <c r="J168" s="213">
        <f>ROUND(I168*H168,2)</f>
        <v>0</v>
      </c>
      <c r="K168" s="209" t="s">
        <v>125</v>
      </c>
      <c r="L168" s="47"/>
      <c r="M168" s="214" t="s">
        <v>19</v>
      </c>
      <c r="N168" s="215" t="s">
        <v>46</v>
      </c>
      <c r="O168" s="87"/>
      <c r="P168" s="216">
        <f>O168*H168</f>
        <v>0</v>
      </c>
      <c r="Q168" s="216">
        <v>1.8907700000000001</v>
      </c>
      <c r="R168" s="216">
        <f>Q168*H168</f>
        <v>0.94538500000000003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126</v>
      </c>
      <c r="AT168" s="218" t="s">
        <v>121</v>
      </c>
      <c r="AU168" s="218" t="s">
        <v>85</v>
      </c>
      <c r="AY168" s="20" t="s">
        <v>119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83</v>
      </c>
      <c r="BK168" s="219">
        <f>ROUND(I168*H168,2)</f>
        <v>0</v>
      </c>
      <c r="BL168" s="20" t="s">
        <v>126</v>
      </c>
      <c r="BM168" s="218" t="s">
        <v>248</v>
      </c>
    </row>
    <row r="169" s="2" customFormat="1">
      <c r="A169" s="41"/>
      <c r="B169" s="42"/>
      <c r="C169" s="43"/>
      <c r="D169" s="220" t="s">
        <v>128</v>
      </c>
      <c r="E169" s="43"/>
      <c r="F169" s="221" t="s">
        <v>249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128</v>
      </c>
      <c r="AU169" s="20" t="s">
        <v>85</v>
      </c>
    </row>
    <row r="170" s="14" customFormat="1">
      <c r="A170" s="14"/>
      <c r="B170" s="236"/>
      <c r="C170" s="237"/>
      <c r="D170" s="227" t="s">
        <v>130</v>
      </c>
      <c r="E170" s="238" t="s">
        <v>19</v>
      </c>
      <c r="F170" s="239" t="s">
        <v>250</v>
      </c>
      <c r="G170" s="237"/>
      <c r="H170" s="240">
        <v>0.5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130</v>
      </c>
      <c r="AU170" s="246" t="s">
        <v>85</v>
      </c>
      <c r="AV170" s="14" t="s">
        <v>85</v>
      </c>
      <c r="AW170" s="14" t="s">
        <v>37</v>
      </c>
      <c r="AX170" s="14" t="s">
        <v>83</v>
      </c>
      <c r="AY170" s="246" t="s">
        <v>119</v>
      </c>
    </row>
    <row r="171" s="2" customFormat="1" ht="16.5" customHeight="1">
      <c r="A171" s="41"/>
      <c r="B171" s="42"/>
      <c r="C171" s="258" t="s">
        <v>251</v>
      </c>
      <c r="D171" s="258" t="s">
        <v>226</v>
      </c>
      <c r="E171" s="259" t="s">
        <v>252</v>
      </c>
      <c r="F171" s="260" t="s">
        <v>253</v>
      </c>
      <c r="G171" s="261" t="s">
        <v>213</v>
      </c>
      <c r="H171" s="262">
        <v>0.90000000000000002</v>
      </c>
      <c r="I171" s="263"/>
      <c r="J171" s="264">
        <f>ROUND(I171*H171,2)</f>
        <v>0</v>
      </c>
      <c r="K171" s="260" t="s">
        <v>125</v>
      </c>
      <c r="L171" s="265"/>
      <c r="M171" s="266" t="s">
        <v>19</v>
      </c>
      <c r="N171" s="267" t="s">
        <v>46</v>
      </c>
      <c r="O171" s="87"/>
      <c r="P171" s="216">
        <f>O171*H171</f>
        <v>0</v>
      </c>
      <c r="Q171" s="216">
        <v>1</v>
      </c>
      <c r="R171" s="216">
        <f>Q171*H171</f>
        <v>0.90000000000000002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169</v>
      </c>
      <c r="AT171" s="218" t="s">
        <v>226</v>
      </c>
      <c r="AU171" s="218" t="s">
        <v>85</v>
      </c>
      <c r="AY171" s="20" t="s">
        <v>119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83</v>
      </c>
      <c r="BK171" s="219">
        <f>ROUND(I171*H171,2)</f>
        <v>0</v>
      </c>
      <c r="BL171" s="20" t="s">
        <v>126</v>
      </c>
      <c r="BM171" s="218" t="s">
        <v>254</v>
      </c>
    </row>
    <row r="172" s="14" customFormat="1">
      <c r="A172" s="14"/>
      <c r="B172" s="236"/>
      <c r="C172" s="237"/>
      <c r="D172" s="227" t="s">
        <v>130</v>
      </c>
      <c r="E172" s="238" t="s">
        <v>19</v>
      </c>
      <c r="F172" s="239" t="s">
        <v>255</v>
      </c>
      <c r="G172" s="237"/>
      <c r="H172" s="240">
        <v>0.90000000000000002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130</v>
      </c>
      <c r="AU172" s="246" t="s">
        <v>85</v>
      </c>
      <c r="AV172" s="14" t="s">
        <v>85</v>
      </c>
      <c r="AW172" s="14" t="s">
        <v>37</v>
      </c>
      <c r="AX172" s="14" t="s">
        <v>83</v>
      </c>
      <c r="AY172" s="246" t="s">
        <v>119</v>
      </c>
    </row>
    <row r="173" s="2" customFormat="1" ht="24.15" customHeight="1">
      <c r="A173" s="41"/>
      <c r="B173" s="42"/>
      <c r="C173" s="207" t="s">
        <v>7</v>
      </c>
      <c r="D173" s="207" t="s">
        <v>121</v>
      </c>
      <c r="E173" s="208" t="s">
        <v>256</v>
      </c>
      <c r="F173" s="209" t="s">
        <v>257</v>
      </c>
      <c r="G173" s="210" t="s">
        <v>172</v>
      </c>
      <c r="H173" s="211">
        <v>0.113</v>
      </c>
      <c r="I173" s="212"/>
      <c r="J173" s="213">
        <f>ROUND(I173*H173,2)</f>
        <v>0</v>
      </c>
      <c r="K173" s="209" t="s">
        <v>125</v>
      </c>
      <c r="L173" s="47"/>
      <c r="M173" s="214" t="s">
        <v>19</v>
      </c>
      <c r="N173" s="215" t="s">
        <v>46</v>
      </c>
      <c r="O173" s="87"/>
      <c r="P173" s="216">
        <f>O173*H173</f>
        <v>0</v>
      </c>
      <c r="Q173" s="216">
        <v>2.5018699999999998</v>
      </c>
      <c r="R173" s="216">
        <f>Q173*H173</f>
        <v>0.28271130999999999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126</v>
      </c>
      <c r="AT173" s="218" t="s">
        <v>121</v>
      </c>
      <c r="AU173" s="218" t="s">
        <v>85</v>
      </c>
      <c r="AY173" s="20" t="s">
        <v>119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83</v>
      </c>
      <c r="BK173" s="219">
        <f>ROUND(I173*H173,2)</f>
        <v>0</v>
      </c>
      <c r="BL173" s="20" t="s">
        <v>126</v>
      </c>
      <c r="BM173" s="218" t="s">
        <v>258</v>
      </c>
    </row>
    <row r="174" s="2" customFormat="1">
      <c r="A174" s="41"/>
      <c r="B174" s="42"/>
      <c r="C174" s="43"/>
      <c r="D174" s="220" t="s">
        <v>128</v>
      </c>
      <c r="E174" s="43"/>
      <c r="F174" s="221" t="s">
        <v>259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128</v>
      </c>
      <c r="AU174" s="20" t="s">
        <v>85</v>
      </c>
    </row>
    <row r="175" s="14" customFormat="1">
      <c r="A175" s="14"/>
      <c r="B175" s="236"/>
      <c r="C175" s="237"/>
      <c r="D175" s="227" t="s">
        <v>130</v>
      </c>
      <c r="E175" s="238" t="s">
        <v>19</v>
      </c>
      <c r="F175" s="239" t="s">
        <v>260</v>
      </c>
      <c r="G175" s="237"/>
      <c r="H175" s="240">
        <v>0.113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130</v>
      </c>
      <c r="AU175" s="246" t="s">
        <v>85</v>
      </c>
      <c r="AV175" s="14" t="s">
        <v>85</v>
      </c>
      <c r="AW175" s="14" t="s">
        <v>37</v>
      </c>
      <c r="AX175" s="14" t="s">
        <v>83</v>
      </c>
      <c r="AY175" s="246" t="s">
        <v>119</v>
      </c>
    </row>
    <row r="176" s="12" customFormat="1" ht="22.8" customHeight="1">
      <c r="A176" s="12"/>
      <c r="B176" s="191"/>
      <c r="C176" s="192"/>
      <c r="D176" s="193" t="s">
        <v>74</v>
      </c>
      <c r="E176" s="205" t="s">
        <v>150</v>
      </c>
      <c r="F176" s="205" t="s">
        <v>261</v>
      </c>
      <c r="G176" s="192"/>
      <c r="H176" s="192"/>
      <c r="I176" s="195"/>
      <c r="J176" s="206">
        <f>BK176</f>
        <v>0</v>
      </c>
      <c r="K176" s="192"/>
      <c r="L176" s="197"/>
      <c r="M176" s="198"/>
      <c r="N176" s="199"/>
      <c r="O176" s="199"/>
      <c r="P176" s="200">
        <f>SUM(P177:P215)</f>
        <v>0</v>
      </c>
      <c r="Q176" s="199"/>
      <c r="R176" s="200">
        <f>SUM(R177:R215)</f>
        <v>22.849801000000003</v>
      </c>
      <c r="S176" s="199"/>
      <c r="T176" s="201">
        <f>SUM(T177:T215)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83</v>
      </c>
      <c r="AT176" s="203" t="s">
        <v>74</v>
      </c>
      <c r="AU176" s="203" t="s">
        <v>83</v>
      </c>
      <c r="AY176" s="202" t="s">
        <v>119</v>
      </c>
      <c r="BK176" s="204">
        <f>SUM(BK177:BK215)</f>
        <v>0</v>
      </c>
    </row>
    <row r="177" s="2" customFormat="1" ht="21.75" customHeight="1">
      <c r="A177" s="41"/>
      <c r="B177" s="42"/>
      <c r="C177" s="207" t="s">
        <v>262</v>
      </c>
      <c r="D177" s="207" t="s">
        <v>121</v>
      </c>
      <c r="E177" s="208" t="s">
        <v>263</v>
      </c>
      <c r="F177" s="209" t="s">
        <v>264</v>
      </c>
      <c r="G177" s="210" t="s">
        <v>124</v>
      </c>
      <c r="H177" s="211">
        <v>61</v>
      </c>
      <c r="I177" s="212"/>
      <c r="J177" s="213">
        <f>ROUND(I177*H177,2)</f>
        <v>0</v>
      </c>
      <c r="K177" s="209" t="s">
        <v>125</v>
      </c>
      <c r="L177" s="47"/>
      <c r="M177" s="214" t="s">
        <v>19</v>
      </c>
      <c r="N177" s="215" t="s">
        <v>46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126</v>
      </c>
      <c r="AT177" s="218" t="s">
        <v>121</v>
      </c>
      <c r="AU177" s="218" t="s">
        <v>85</v>
      </c>
      <c r="AY177" s="20" t="s">
        <v>119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83</v>
      </c>
      <c r="BK177" s="219">
        <f>ROUND(I177*H177,2)</f>
        <v>0</v>
      </c>
      <c r="BL177" s="20" t="s">
        <v>126</v>
      </c>
      <c r="BM177" s="218" t="s">
        <v>265</v>
      </c>
    </row>
    <row r="178" s="2" customFormat="1">
      <c r="A178" s="41"/>
      <c r="B178" s="42"/>
      <c r="C178" s="43"/>
      <c r="D178" s="220" t="s">
        <v>128</v>
      </c>
      <c r="E178" s="43"/>
      <c r="F178" s="221" t="s">
        <v>266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128</v>
      </c>
      <c r="AU178" s="20" t="s">
        <v>85</v>
      </c>
    </row>
    <row r="179" s="14" customFormat="1">
      <c r="A179" s="14"/>
      <c r="B179" s="236"/>
      <c r="C179" s="237"/>
      <c r="D179" s="227" t="s">
        <v>130</v>
      </c>
      <c r="E179" s="238" t="s">
        <v>19</v>
      </c>
      <c r="F179" s="239" t="s">
        <v>267</v>
      </c>
      <c r="G179" s="237"/>
      <c r="H179" s="240">
        <v>61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130</v>
      </c>
      <c r="AU179" s="246" t="s">
        <v>85</v>
      </c>
      <c r="AV179" s="14" t="s">
        <v>85</v>
      </c>
      <c r="AW179" s="14" t="s">
        <v>37</v>
      </c>
      <c r="AX179" s="14" t="s">
        <v>83</v>
      </c>
      <c r="AY179" s="246" t="s">
        <v>119</v>
      </c>
    </row>
    <row r="180" s="2" customFormat="1" ht="24.15" customHeight="1">
      <c r="A180" s="41"/>
      <c r="B180" s="42"/>
      <c r="C180" s="207" t="s">
        <v>268</v>
      </c>
      <c r="D180" s="207" t="s">
        <v>121</v>
      </c>
      <c r="E180" s="208" t="s">
        <v>269</v>
      </c>
      <c r="F180" s="209" t="s">
        <v>270</v>
      </c>
      <c r="G180" s="210" t="s">
        <v>124</v>
      </c>
      <c r="H180" s="211">
        <v>44</v>
      </c>
      <c r="I180" s="212"/>
      <c r="J180" s="213">
        <f>ROUND(I180*H180,2)</f>
        <v>0</v>
      </c>
      <c r="K180" s="209" t="s">
        <v>125</v>
      </c>
      <c r="L180" s="47"/>
      <c r="M180" s="214" t="s">
        <v>19</v>
      </c>
      <c r="N180" s="215" t="s">
        <v>46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126</v>
      </c>
      <c r="AT180" s="218" t="s">
        <v>121</v>
      </c>
      <c r="AU180" s="218" t="s">
        <v>85</v>
      </c>
      <c r="AY180" s="20" t="s">
        <v>119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83</v>
      </c>
      <c r="BK180" s="219">
        <f>ROUND(I180*H180,2)</f>
        <v>0</v>
      </c>
      <c r="BL180" s="20" t="s">
        <v>126</v>
      </c>
      <c r="BM180" s="218" t="s">
        <v>271</v>
      </c>
    </row>
    <row r="181" s="2" customFormat="1">
      <c r="A181" s="41"/>
      <c r="B181" s="42"/>
      <c r="C181" s="43"/>
      <c r="D181" s="220" t="s">
        <v>128</v>
      </c>
      <c r="E181" s="43"/>
      <c r="F181" s="221" t="s">
        <v>272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128</v>
      </c>
      <c r="AU181" s="20" t="s">
        <v>85</v>
      </c>
    </row>
    <row r="182" s="2" customFormat="1" ht="24.15" customHeight="1">
      <c r="A182" s="41"/>
      <c r="B182" s="42"/>
      <c r="C182" s="207" t="s">
        <v>273</v>
      </c>
      <c r="D182" s="207" t="s">
        <v>121</v>
      </c>
      <c r="E182" s="208" t="s">
        <v>274</v>
      </c>
      <c r="F182" s="209" t="s">
        <v>275</v>
      </c>
      <c r="G182" s="210" t="s">
        <v>124</v>
      </c>
      <c r="H182" s="211">
        <v>70</v>
      </c>
      <c r="I182" s="212"/>
      <c r="J182" s="213">
        <f>ROUND(I182*H182,2)</f>
        <v>0</v>
      </c>
      <c r="K182" s="209" t="s">
        <v>125</v>
      </c>
      <c r="L182" s="47"/>
      <c r="M182" s="214" t="s">
        <v>19</v>
      </c>
      <c r="N182" s="215" t="s">
        <v>46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126</v>
      </c>
      <c r="AT182" s="218" t="s">
        <v>121</v>
      </c>
      <c r="AU182" s="218" t="s">
        <v>85</v>
      </c>
      <c r="AY182" s="20" t="s">
        <v>119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83</v>
      </c>
      <c r="BK182" s="219">
        <f>ROUND(I182*H182,2)</f>
        <v>0</v>
      </c>
      <c r="BL182" s="20" t="s">
        <v>126</v>
      </c>
      <c r="BM182" s="218" t="s">
        <v>276</v>
      </c>
    </row>
    <row r="183" s="2" customFormat="1">
      <c r="A183" s="41"/>
      <c r="B183" s="42"/>
      <c r="C183" s="43"/>
      <c r="D183" s="220" t="s">
        <v>128</v>
      </c>
      <c r="E183" s="43"/>
      <c r="F183" s="221" t="s">
        <v>277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128</v>
      </c>
      <c r="AU183" s="20" t="s">
        <v>85</v>
      </c>
    </row>
    <row r="184" s="2" customFormat="1" ht="16.5" customHeight="1">
      <c r="A184" s="41"/>
      <c r="B184" s="42"/>
      <c r="C184" s="207" t="s">
        <v>278</v>
      </c>
      <c r="D184" s="207" t="s">
        <v>121</v>
      </c>
      <c r="E184" s="208" t="s">
        <v>279</v>
      </c>
      <c r="F184" s="209" t="s">
        <v>280</v>
      </c>
      <c r="G184" s="210" t="s">
        <v>124</v>
      </c>
      <c r="H184" s="211">
        <v>50</v>
      </c>
      <c r="I184" s="212"/>
      <c r="J184" s="213">
        <f>ROUND(I184*H184,2)</f>
        <v>0</v>
      </c>
      <c r="K184" s="209" t="s">
        <v>125</v>
      </c>
      <c r="L184" s="47"/>
      <c r="M184" s="214" t="s">
        <v>19</v>
      </c>
      <c r="N184" s="215" t="s">
        <v>46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126</v>
      </c>
      <c r="AT184" s="218" t="s">
        <v>121</v>
      </c>
      <c r="AU184" s="218" t="s">
        <v>85</v>
      </c>
      <c r="AY184" s="20" t="s">
        <v>119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83</v>
      </c>
      <c r="BK184" s="219">
        <f>ROUND(I184*H184,2)</f>
        <v>0</v>
      </c>
      <c r="BL184" s="20" t="s">
        <v>126</v>
      </c>
      <c r="BM184" s="218" t="s">
        <v>281</v>
      </c>
    </row>
    <row r="185" s="2" customFormat="1">
      <c r="A185" s="41"/>
      <c r="B185" s="42"/>
      <c r="C185" s="43"/>
      <c r="D185" s="220" t="s">
        <v>128</v>
      </c>
      <c r="E185" s="43"/>
      <c r="F185" s="221" t="s">
        <v>282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128</v>
      </c>
      <c r="AU185" s="20" t="s">
        <v>85</v>
      </c>
    </row>
    <row r="186" s="13" customFormat="1">
      <c r="A186" s="13"/>
      <c r="B186" s="225"/>
      <c r="C186" s="226"/>
      <c r="D186" s="227" t="s">
        <v>130</v>
      </c>
      <c r="E186" s="228" t="s">
        <v>19</v>
      </c>
      <c r="F186" s="229" t="s">
        <v>283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130</v>
      </c>
      <c r="AU186" s="235" t="s">
        <v>85</v>
      </c>
      <c r="AV186" s="13" t="s">
        <v>83</v>
      </c>
      <c r="AW186" s="13" t="s">
        <v>37</v>
      </c>
      <c r="AX186" s="13" t="s">
        <v>75</v>
      </c>
      <c r="AY186" s="235" t="s">
        <v>119</v>
      </c>
    </row>
    <row r="187" s="14" customFormat="1">
      <c r="A187" s="14"/>
      <c r="B187" s="236"/>
      <c r="C187" s="237"/>
      <c r="D187" s="227" t="s">
        <v>130</v>
      </c>
      <c r="E187" s="238" t="s">
        <v>19</v>
      </c>
      <c r="F187" s="239" t="s">
        <v>284</v>
      </c>
      <c r="G187" s="237"/>
      <c r="H187" s="240">
        <v>50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130</v>
      </c>
      <c r="AU187" s="246" t="s">
        <v>85</v>
      </c>
      <c r="AV187" s="14" t="s">
        <v>85</v>
      </c>
      <c r="AW187" s="14" t="s">
        <v>37</v>
      </c>
      <c r="AX187" s="14" t="s">
        <v>83</v>
      </c>
      <c r="AY187" s="246" t="s">
        <v>119</v>
      </c>
    </row>
    <row r="188" s="2" customFormat="1" ht="24.15" customHeight="1">
      <c r="A188" s="41"/>
      <c r="B188" s="42"/>
      <c r="C188" s="207" t="s">
        <v>285</v>
      </c>
      <c r="D188" s="207" t="s">
        <v>121</v>
      </c>
      <c r="E188" s="208" t="s">
        <v>286</v>
      </c>
      <c r="F188" s="209" t="s">
        <v>287</v>
      </c>
      <c r="G188" s="210" t="s">
        <v>124</v>
      </c>
      <c r="H188" s="211">
        <v>50</v>
      </c>
      <c r="I188" s="212"/>
      <c r="J188" s="213">
        <f>ROUND(I188*H188,2)</f>
        <v>0</v>
      </c>
      <c r="K188" s="209" t="s">
        <v>125</v>
      </c>
      <c r="L188" s="47"/>
      <c r="M188" s="214" t="s">
        <v>19</v>
      </c>
      <c r="N188" s="215" t="s">
        <v>46</v>
      </c>
      <c r="O188" s="87"/>
      <c r="P188" s="216">
        <f>O188*H188</f>
        <v>0</v>
      </c>
      <c r="Q188" s="216">
        <v>0.10373</v>
      </c>
      <c r="R188" s="216">
        <f>Q188*H188</f>
        <v>5.1865000000000006</v>
      </c>
      <c r="S188" s="216">
        <v>0</v>
      </c>
      <c r="T188" s="21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8" t="s">
        <v>126</v>
      </c>
      <c r="AT188" s="218" t="s">
        <v>121</v>
      </c>
      <c r="AU188" s="218" t="s">
        <v>85</v>
      </c>
      <c r="AY188" s="20" t="s">
        <v>119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20" t="s">
        <v>83</v>
      </c>
      <c r="BK188" s="219">
        <f>ROUND(I188*H188,2)</f>
        <v>0</v>
      </c>
      <c r="BL188" s="20" t="s">
        <v>126</v>
      </c>
      <c r="BM188" s="218" t="s">
        <v>288</v>
      </c>
    </row>
    <row r="189" s="2" customFormat="1">
      <c r="A189" s="41"/>
      <c r="B189" s="42"/>
      <c r="C189" s="43"/>
      <c r="D189" s="220" t="s">
        <v>128</v>
      </c>
      <c r="E189" s="43"/>
      <c r="F189" s="221" t="s">
        <v>289</v>
      </c>
      <c r="G189" s="43"/>
      <c r="H189" s="43"/>
      <c r="I189" s="222"/>
      <c r="J189" s="43"/>
      <c r="K189" s="43"/>
      <c r="L189" s="47"/>
      <c r="M189" s="223"/>
      <c r="N189" s="224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128</v>
      </c>
      <c r="AU189" s="20" t="s">
        <v>85</v>
      </c>
    </row>
    <row r="190" s="13" customFormat="1">
      <c r="A190" s="13"/>
      <c r="B190" s="225"/>
      <c r="C190" s="226"/>
      <c r="D190" s="227" t="s">
        <v>130</v>
      </c>
      <c r="E190" s="228" t="s">
        <v>19</v>
      </c>
      <c r="F190" s="229" t="s">
        <v>283</v>
      </c>
      <c r="G190" s="226"/>
      <c r="H190" s="228" t="s">
        <v>19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130</v>
      </c>
      <c r="AU190" s="235" t="s">
        <v>85</v>
      </c>
      <c r="AV190" s="13" t="s">
        <v>83</v>
      </c>
      <c r="AW190" s="13" t="s">
        <v>37</v>
      </c>
      <c r="AX190" s="13" t="s">
        <v>75</v>
      </c>
      <c r="AY190" s="235" t="s">
        <v>119</v>
      </c>
    </row>
    <row r="191" s="14" customFormat="1">
      <c r="A191" s="14"/>
      <c r="B191" s="236"/>
      <c r="C191" s="237"/>
      <c r="D191" s="227" t="s">
        <v>130</v>
      </c>
      <c r="E191" s="238" t="s">
        <v>19</v>
      </c>
      <c r="F191" s="239" t="s">
        <v>284</v>
      </c>
      <c r="G191" s="237"/>
      <c r="H191" s="240">
        <v>50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130</v>
      </c>
      <c r="AU191" s="246" t="s">
        <v>85</v>
      </c>
      <c r="AV191" s="14" t="s">
        <v>85</v>
      </c>
      <c r="AW191" s="14" t="s">
        <v>37</v>
      </c>
      <c r="AX191" s="14" t="s">
        <v>83</v>
      </c>
      <c r="AY191" s="246" t="s">
        <v>119</v>
      </c>
    </row>
    <row r="192" s="2" customFormat="1" ht="37.8" customHeight="1">
      <c r="A192" s="41"/>
      <c r="B192" s="42"/>
      <c r="C192" s="207" t="s">
        <v>290</v>
      </c>
      <c r="D192" s="207" t="s">
        <v>121</v>
      </c>
      <c r="E192" s="208" t="s">
        <v>291</v>
      </c>
      <c r="F192" s="209" t="s">
        <v>292</v>
      </c>
      <c r="G192" s="210" t="s">
        <v>124</v>
      </c>
      <c r="H192" s="211">
        <v>71</v>
      </c>
      <c r="I192" s="212"/>
      <c r="J192" s="213">
        <f>ROUND(I192*H192,2)</f>
        <v>0</v>
      </c>
      <c r="K192" s="209" t="s">
        <v>125</v>
      </c>
      <c r="L192" s="47"/>
      <c r="M192" s="214" t="s">
        <v>19</v>
      </c>
      <c r="N192" s="215" t="s">
        <v>46</v>
      </c>
      <c r="O192" s="87"/>
      <c r="P192" s="216">
        <f>O192*H192</f>
        <v>0</v>
      </c>
      <c r="Q192" s="216">
        <v>0.089219999999999994</v>
      </c>
      <c r="R192" s="216">
        <f>Q192*H192</f>
        <v>6.3346199999999993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126</v>
      </c>
      <c r="AT192" s="218" t="s">
        <v>121</v>
      </c>
      <c r="AU192" s="218" t="s">
        <v>85</v>
      </c>
      <c r="AY192" s="20" t="s">
        <v>119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83</v>
      </c>
      <c r="BK192" s="219">
        <f>ROUND(I192*H192,2)</f>
        <v>0</v>
      </c>
      <c r="BL192" s="20" t="s">
        <v>126</v>
      </c>
      <c r="BM192" s="218" t="s">
        <v>293</v>
      </c>
    </row>
    <row r="193" s="2" customFormat="1">
      <c r="A193" s="41"/>
      <c r="B193" s="42"/>
      <c r="C193" s="43"/>
      <c r="D193" s="220" t="s">
        <v>128</v>
      </c>
      <c r="E193" s="43"/>
      <c r="F193" s="221" t="s">
        <v>294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128</v>
      </c>
      <c r="AU193" s="20" t="s">
        <v>85</v>
      </c>
    </row>
    <row r="194" s="13" customFormat="1">
      <c r="A194" s="13"/>
      <c r="B194" s="225"/>
      <c r="C194" s="226"/>
      <c r="D194" s="227" t="s">
        <v>130</v>
      </c>
      <c r="E194" s="228" t="s">
        <v>19</v>
      </c>
      <c r="F194" s="229" t="s">
        <v>283</v>
      </c>
      <c r="G194" s="226"/>
      <c r="H194" s="228" t="s">
        <v>19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130</v>
      </c>
      <c r="AU194" s="235" t="s">
        <v>85</v>
      </c>
      <c r="AV194" s="13" t="s">
        <v>83</v>
      </c>
      <c r="AW194" s="13" t="s">
        <v>37</v>
      </c>
      <c r="AX194" s="13" t="s">
        <v>75</v>
      </c>
      <c r="AY194" s="235" t="s">
        <v>119</v>
      </c>
    </row>
    <row r="195" s="14" customFormat="1">
      <c r="A195" s="14"/>
      <c r="B195" s="236"/>
      <c r="C195" s="237"/>
      <c r="D195" s="227" t="s">
        <v>130</v>
      </c>
      <c r="E195" s="238" t="s">
        <v>19</v>
      </c>
      <c r="F195" s="239" t="s">
        <v>295</v>
      </c>
      <c r="G195" s="237"/>
      <c r="H195" s="240">
        <v>50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130</v>
      </c>
      <c r="AU195" s="246" t="s">
        <v>85</v>
      </c>
      <c r="AV195" s="14" t="s">
        <v>85</v>
      </c>
      <c r="AW195" s="14" t="s">
        <v>37</v>
      </c>
      <c r="AX195" s="14" t="s">
        <v>75</v>
      </c>
      <c r="AY195" s="246" t="s">
        <v>119</v>
      </c>
    </row>
    <row r="196" s="14" customFormat="1">
      <c r="A196" s="14"/>
      <c r="B196" s="236"/>
      <c r="C196" s="237"/>
      <c r="D196" s="227" t="s">
        <v>130</v>
      </c>
      <c r="E196" s="238" t="s">
        <v>19</v>
      </c>
      <c r="F196" s="239" t="s">
        <v>296</v>
      </c>
      <c r="G196" s="237"/>
      <c r="H196" s="240">
        <v>10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130</v>
      </c>
      <c r="AU196" s="246" t="s">
        <v>85</v>
      </c>
      <c r="AV196" s="14" t="s">
        <v>85</v>
      </c>
      <c r="AW196" s="14" t="s">
        <v>37</v>
      </c>
      <c r="AX196" s="14" t="s">
        <v>75</v>
      </c>
      <c r="AY196" s="246" t="s">
        <v>119</v>
      </c>
    </row>
    <row r="197" s="14" customFormat="1">
      <c r="A197" s="14"/>
      <c r="B197" s="236"/>
      <c r="C197" s="237"/>
      <c r="D197" s="227" t="s">
        <v>130</v>
      </c>
      <c r="E197" s="238" t="s">
        <v>19</v>
      </c>
      <c r="F197" s="239" t="s">
        <v>297</v>
      </c>
      <c r="G197" s="237"/>
      <c r="H197" s="240">
        <v>11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130</v>
      </c>
      <c r="AU197" s="246" t="s">
        <v>85</v>
      </c>
      <c r="AV197" s="14" t="s">
        <v>85</v>
      </c>
      <c r="AW197" s="14" t="s">
        <v>37</v>
      </c>
      <c r="AX197" s="14" t="s">
        <v>75</v>
      </c>
      <c r="AY197" s="246" t="s">
        <v>119</v>
      </c>
    </row>
    <row r="198" s="15" customFormat="1">
      <c r="A198" s="15"/>
      <c r="B198" s="247"/>
      <c r="C198" s="248"/>
      <c r="D198" s="227" t="s">
        <v>130</v>
      </c>
      <c r="E198" s="249" t="s">
        <v>19</v>
      </c>
      <c r="F198" s="250" t="s">
        <v>133</v>
      </c>
      <c r="G198" s="248"/>
      <c r="H198" s="251">
        <v>71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7" t="s">
        <v>130</v>
      </c>
      <c r="AU198" s="257" t="s">
        <v>85</v>
      </c>
      <c r="AV198" s="15" t="s">
        <v>126</v>
      </c>
      <c r="AW198" s="15" t="s">
        <v>37</v>
      </c>
      <c r="AX198" s="15" t="s">
        <v>83</v>
      </c>
      <c r="AY198" s="257" t="s">
        <v>119</v>
      </c>
    </row>
    <row r="199" s="2" customFormat="1" ht="16.5" customHeight="1">
      <c r="A199" s="41"/>
      <c r="B199" s="42"/>
      <c r="C199" s="258" t="s">
        <v>298</v>
      </c>
      <c r="D199" s="258" t="s">
        <v>226</v>
      </c>
      <c r="E199" s="259" t="s">
        <v>299</v>
      </c>
      <c r="F199" s="260" t="s">
        <v>300</v>
      </c>
      <c r="G199" s="261" t="s">
        <v>124</v>
      </c>
      <c r="H199" s="262">
        <v>10</v>
      </c>
      <c r="I199" s="263"/>
      <c r="J199" s="264">
        <f>ROUND(I199*H199,2)</f>
        <v>0</v>
      </c>
      <c r="K199" s="260" t="s">
        <v>125</v>
      </c>
      <c r="L199" s="265"/>
      <c r="M199" s="266" t="s">
        <v>19</v>
      </c>
      <c r="N199" s="267" t="s">
        <v>46</v>
      </c>
      <c r="O199" s="87"/>
      <c r="P199" s="216">
        <f>O199*H199</f>
        <v>0</v>
      </c>
      <c r="Q199" s="216">
        <v>0.113</v>
      </c>
      <c r="R199" s="216">
        <f>Q199*H199</f>
        <v>1.1300000000000001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169</v>
      </c>
      <c r="AT199" s="218" t="s">
        <v>226</v>
      </c>
      <c r="AU199" s="218" t="s">
        <v>85</v>
      </c>
      <c r="AY199" s="20" t="s">
        <v>119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83</v>
      </c>
      <c r="BK199" s="219">
        <f>ROUND(I199*H199,2)</f>
        <v>0</v>
      </c>
      <c r="BL199" s="20" t="s">
        <v>126</v>
      </c>
      <c r="BM199" s="218" t="s">
        <v>301</v>
      </c>
    </row>
    <row r="200" s="14" customFormat="1">
      <c r="A200" s="14"/>
      <c r="B200" s="236"/>
      <c r="C200" s="237"/>
      <c r="D200" s="227" t="s">
        <v>130</v>
      </c>
      <c r="E200" s="238" t="s">
        <v>19</v>
      </c>
      <c r="F200" s="239" t="s">
        <v>296</v>
      </c>
      <c r="G200" s="237"/>
      <c r="H200" s="240">
        <v>10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130</v>
      </c>
      <c r="AU200" s="246" t="s">
        <v>85</v>
      </c>
      <c r="AV200" s="14" t="s">
        <v>85</v>
      </c>
      <c r="AW200" s="14" t="s">
        <v>37</v>
      </c>
      <c r="AX200" s="14" t="s">
        <v>83</v>
      </c>
      <c r="AY200" s="246" t="s">
        <v>119</v>
      </c>
    </row>
    <row r="201" s="2" customFormat="1" ht="16.5" customHeight="1">
      <c r="A201" s="41"/>
      <c r="B201" s="42"/>
      <c r="C201" s="258" t="s">
        <v>302</v>
      </c>
      <c r="D201" s="258" t="s">
        <v>226</v>
      </c>
      <c r="E201" s="259" t="s">
        <v>303</v>
      </c>
      <c r="F201" s="260" t="s">
        <v>304</v>
      </c>
      <c r="G201" s="261" t="s">
        <v>124</v>
      </c>
      <c r="H201" s="262">
        <v>11.220000000000001</v>
      </c>
      <c r="I201" s="263"/>
      <c r="J201" s="264">
        <f>ROUND(I201*H201,2)</f>
        <v>0</v>
      </c>
      <c r="K201" s="260" t="s">
        <v>125</v>
      </c>
      <c r="L201" s="265"/>
      <c r="M201" s="266" t="s">
        <v>19</v>
      </c>
      <c r="N201" s="267" t="s">
        <v>46</v>
      </c>
      <c r="O201" s="87"/>
      <c r="P201" s="216">
        <f>O201*H201</f>
        <v>0</v>
      </c>
      <c r="Q201" s="216">
        <v>0.13100000000000001</v>
      </c>
      <c r="R201" s="216">
        <f>Q201*H201</f>
        <v>1.4698200000000001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169</v>
      </c>
      <c r="AT201" s="218" t="s">
        <v>226</v>
      </c>
      <c r="AU201" s="218" t="s">
        <v>85</v>
      </c>
      <c r="AY201" s="20" t="s">
        <v>119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83</v>
      </c>
      <c r="BK201" s="219">
        <f>ROUND(I201*H201,2)</f>
        <v>0</v>
      </c>
      <c r="BL201" s="20" t="s">
        <v>126</v>
      </c>
      <c r="BM201" s="218" t="s">
        <v>305</v>
      </c>
    </row>
    <row r="202" s="13" customFormat="1">
      <c r="A202" s="13"/>
      <c r="B202" s="225"/>
      <c r="C202" s="226"/>
      <c r="D202" s="227" t="s">
        <v>130</v>
      </c>
      <c r="E202" s="228" t="s">
        <v>19</v>
      </c>
      <c r="F202" s="229" t="s">
        <v>283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130</v>
      </c>
      <c r="AU202" s="235" t="s">
        <v>85</v>
      </c>
      <c r="AV202" s="13" t="s">
        <v>83</v>
      </c>
      <c r="AW202" s="13" t="s">
        <v>37</v>
      </c>
      <c r="AX202" s="13" t="s">
        <v>75</v>
      </c>
      <c r="AY202" s="235" t="s">
        <v>119</v>
      </c>
    </row>
    <row r="203" s="14" customFormat="1">
      <c r="A203" s="14"/>
      <c r="B203" s="236"/>
      <c r="C203" s="237"/>
      <c r="D203" s="227" t="s">
        <v>130</v>
      </c>
      <c r="E203" s="238" t="s">
        <v>19</v>
      </c>
      <c r="F203" s="239" t="s">
        <v>297</v>
      </c>
      <c r="G203" s="237"/>
      <c r="H203" s="240">
        <v>11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130</v>
      </c>
      <c r="AU203" s="246" t="s">
        <v>85</v>
      </c>
      <c r="AV203" s="14" t="s">
        <v>85</v>
      </c>
      <c r="AW203" s="14" t="s">
        <v>37</v>
      </c>
      <c r="AX203" s="14" t="s">
        <v>75</v>
      </c>
      <c r="AY203" s="246" t="s">
        <v>119</v>
      </c>
    </row>
    <row r="204" s="16" customFormat="1">
      <c r="A204" s="16"/>
      <c r="B204" s="268"/>
      <c r="C204" s="269"/>
      <c r="D204" s="227" t="s">
        <v>130</v>
      </c>
      <c r="E204" s="270" t="s">
        <v>19</v>
      </c>
      <c r="F204" s="271" t="s">
        <v>306</v>
      </c>
      <c r="G204" s="269"/>
      <c r="H204" s="272">
        <v>11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8" t="s">
        <v>130</v>
      </c>
      <c r="AU204" s="278" t="s">
        <v>85</v>
      </c>
      <c r="AV204" s="16" t="s">
        <v>139</v>
      </c>
      <c r="AW204" s="16" t="s">
        <v>37</v>
      </c>
      <c r="AX204" s="16" t="s">
        <v>75</v>
      </c>
      <c r="AY204" s="278" t="s">
        <v>119</v>
      </c>
    </row>
    <row r="205" s="14" customFormat="1">
      <c r="A205" s="14"/>
      <c r="B205" s="236"/>
      <c r="C205" s="237"/>
      <c r="D205" s="227" t="s">
        <v>130</v>
      </c>
      <c r="E205" s="238" t="s">
        <v>19</v>
      </c>
      <c r="F205" s="239" t="s">
        <v>307</v>
      </c>
      <c r="G205" s="237"/>
      <c r="H205" s="240">
        <v>11.220000000000001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130</v>
      </c>
      <c r="AU205" s="246" t="s">
        <v>85</v>
      </c>
      <c r="AV205" s="14" t="s">
        <v>85</v>
      </c>
      <c r="AW205" s="14" t="s">
        <v>37</v>
      </c>
      <c r="AX205" s="14" t="s">
        <v>83</v>
      </c>
      <c r="AY205" s="246" t="s">
        <v>119</v>
      </c>
    </row>
    <row r="206" s="2" customFormat="1" ht="37.8" customHeight="1">
      <c r="A206" s="41"/>
      <c r="B206" s="42"/>
      <c r="C206" s="207" t="s">
        <v>308</v>
      </c>
      <c r="D206" s="207" t="s">
        <v>121</v>
      </c>
      <c r="E206" s="208" t="s">
        <v>309</v>
      </c>
      <c r="F206" s="209" t="s">
        <v>310</v>
      </c>
      <c r="G206" s="210" t="s">
        <v>124</v>
      </c>
      <c r="H206" s="211">
        <v>28</v>
      </c>
      <c r="I206" s="212"/>
      <c r="J206" s="213">
        <f>ROUND(I206*H206,2)</f>
        <v>0</v>
      </c>
      <c r="K206" s="209" t="s">
        <v>125</v>
      </c>
      <c r="L206" s="47"/>
      <c r="M206" s="214" t="s">
        <v>19</v>
      </c>
      <c r="N206" s="215" t="s">
        <v>46</v>
      </c>
      <c r="O206" s="87"/>
      <c r="P206" s="216">
        <f>O206*H206</f>
        <v>0</v>
      </c>
      <c r="Q206" s="216">
        <v>0.11303000000000001</v>
      </c>
      <c r="R206" s="216">
        <f>Q206*H206</f>
        <v>3.1648400000000003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126</v>
      </c>
      <c r="AT206" s="218" t="s">
        <v>121</v>
      </c>
      <c r="AU206" s="218" t="s">
        <v>85</v>
      </c>
      <c r="AY206" s="20" t="s">
        <v>119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83</v>
      </c>
      <c r="BK206" s="219">
        <f>ROUND(I206*H206,2)</f>
        <v>0</v>
      </c>
      <c r="BL206" s="20" t="s">
        <v>126</v>
      </c>
      <c r="BM206" s="218" t="s">
        <v>311</v>
      </c>
    </row>
    <row r="207" s="2" customFormat="1">
      <c r="A207" s="41"/>
      <c r="B207" s="42"/>
      <c r="C207" s="43"/>
      <c r="D207" s="220" t="s">
        <v>128</v>
      </c>
      <c r="E207" s="43"/>
      <c r="F207" s="221" t="s">
        <v>312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128</v>
      </c>
      <c r="AU207" s="20" t="s">
        <v>85</v>
      </c>
    </row>
    <row r="208" s="13" customFormat="1">
      <c r="A208" s="13"/>
      <c r="B208" s="225"/>
      <c r="C208" s="226"/>
      <c r="D208" s="227" t="s">
        <v>130</v>
      </c>
      <c r="E208" s="228" t="s">
        <v>19</v>
      </c>
      <c r="F208" s="229" t="s">
        <v>283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130</v>
      </c>
      <c r="AU208" s="235" t="s">
        <v>85</v>
      </c>
      <c r="AV208" s="13" t="s">
        <v>83</v>
      </c>
      <c r="AW208" s="13" t="s">
        <v>37</v>
      </c>
      <c r="AX208" s="13" t="s">
        <v>75</v>
      </c>
      <c r="AY208" s="235" t="s">
        <v>119</v>
      </c>
    </row>
    <row r="209" s="14" customFormat="1">
      <c r="A209" s="14"/>
      <c r="B209" s="236"/>
      <c r="C209" s="237"/>
      <c r="D209" s="227" t="s">
        <v>130</v>
      </c>
      <c r="E209" s="238" t="s">
        <v>19</v>
      </c>
      <c r="F209" s="239" t="s">
        <v>313</v>
      </c>
      <c r="G209" s="237"/>
      <c r="H209" s="240">
        <v>28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130</v>
      </c>
      <c r="AU209" s="246" t="s">
        <v>85</v>
      </c>
      <c r="AV209" s="14" t="s">
        <v>85</v>
      </c>
      <c r="AW209" s="14" t="s">
        <v>37</v>
      </c>
      <c r="AX209" s="14" t="s">
        <v>83</v>
      </c>
      <c r="AY209" s="246" t="s">
        <v>119</v>
      </c>
    </row>
    <row r="210" s="2" customFormat="1" ht="16.5" customHeight="1">
      <c r="A210" s="41"/>
      <c r="B210" s="42"/>
      <c r="C210" s="258" t="s">
        <v>314</v>
      </c>
      <c r="D210" s="258" t="s">
        <v>226</v>
      </c>
      <c r="E210" s="259" t="s">
        <v>315</v>
      </c>
      <c r="F210" s="260" t="s">
        <v>316</v>
      </c>
      <c r="G210" s="261" t="s">
        <v>124</v>
      </c>
      <c r="H210" s="262">
        <v>29.131</v>
      </c>
      <c r="I210" s="263"/>
      <c r="J210" s="264">
        <f>ROUND(I210*H210,2)</f>
        <v>0</v>
      </c>
      <c r="K210" s="260" t="s">
        <v>19</v>
      </c>
      <c r="L210" s="265"/>
      <c r="M210" s="266" t="s">
        <v>19</v>
      </c>
      <c r="N210" s="267" t="s">
        <v>46</v>
      </c>
      <c r="O210" s="87"/>
      <c r="P210" s="216">
        <f>O210*H210</f>
        <v>0</v>
      </c>
      <c r="Q210" s="216">
        <v>0.191</v>
      </c>
      <c r="R210" s="216">
        <f>Q210*H210</f>
        <v>5.5640210000000003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169</v>
      </c>
      <c r="AT210" s="218" t="s">
        <v>226</v>
      </c>
      <c r="AU210" s="218" t="s">
        <v>85</v>
      </c>
      <c r="AY210" s="20" t="s">
        <v>119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83</v>
      </c>
      <c r="BK210" s="219">
        <f>ROUND(I210*H210,2)</f>
        <v>0</v>
      </c>
      <c r="BL210" s="20" t="s">
        <v>126</v>
      </c>
      <c r="BM210" s="218" t="s">
        <v>317</v>
      </c>
    </row>
    <row r="211" s="13" customFormat="1">
      <c r="A211" s="13"/>
      <c r="B211" s="225"/>
      <c r="C211" s="226"/>
      <c r="D211" s="227" t="s">
        <v>130</v>
      </c>
      <c r="E211" s="228" t="s">
        <v>19</v>
      </c>
      <c r="F211" s="229" t="s">
        <v>283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130</v>
      </c>
      <c r="AU211" s="235" t="s">
        <v>85</v>
      </c>
      <c r="AV211" s="13" t="s">
        <v>83</v>
      </c>
      <c r="AW211" s="13" t="s">
        <v>37</v>
      </c>
      <c r="AX211" s="13" t="s">
        <v>75</v>
      </c>
      <c r="AY211" s="235" t="s">
        <v>119</v>
      </c>
    </row>
    <row r="212" s="14" customFormat="1">
      <c r="A212" s="14"/>
      <c r="B212" s="236"/>
      <c r="C212" s="237"/>
      <c r="D212" s="227" t="s">
        <v>130</v>
      </c>
      <c r="E212" s="238" t="s">
        <v>19</v>
      </c>
      <c r="F212" s="239" t="s">
        <v>313</v>
      </c>
      <c r="G212" s="237"/>
      <c r="H212" s="240">
        <v>28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130</v>
      </c>
      <c r="AU212" s="246" t="s">
        <v>85</v>
      </c>
      <c r="AV212" s="14" t="s">
        <v>85</v>
      </c>
      <c r="AW212" s="14" t="s">
        <v>37</v>
      </c>
      <c r="AX212" s="14" t="s">
        <v>75</v>
      </c>
      <c r="AY212" s="246" t="s">
        <v>119</v>
      </c>
    </row>
    <row r="213" s="16" customFormat="1">
      <c r="A213" s="16"/>
      <c r="B213" s="268"/>
      <c r="C213" s="269"/>
      <c r="D213" s="227" t="s">
        <v>130</v>
      </c>
      <c r="E213" s="270" t="s">
        <v>19</v>
      </c>
      <c r="F213" s="271" t="s">
        <v>306</v>
      </c>
      <c r="G213" s="269"/>
      <c r="H213" s="272">
        <v>28</v>
      </c>
      <c r="I213" s="273"/>
      <c r="J213" s="269"/>
      <c r="K213" s="269"/>
      <c r="L213" s="274"/>
      <c r="M213" s="275"/>
      <c r="N213" s="276"/>
      <c r="O213" s="276"/>
      <c r="P213" s="276"/>
      <c r="Q213" s="276"/>
      <c r="R213" s="276"/>
      <c r="S213" s="276"/>
      <c r="T213" s="277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8" t="s">
        <v>130</v>
      </c>
      <c r="AU213" s="278" t="s">
        <v>85</v>
      </c>
      <c r="AV213" s="16" t="s">
        <v>139</v>
      </c>
      <c r="AW213" s="16" t="s">
        <v>37</v>
      </c>
      <c r="AX213" s="16" t="s">
        <v>75</v>
      </c>
      <c r="AY213" s="278" t="s">
        <v>119</v>
      </c>
    </row>
    <row r="214" s="14" customFormat="1">
      <c r="A214" s="14"/>
      <c r="B214" s="236"/>
      <c r="C214" s="237"/>
      <c r="D214" s="227" t="s">
        <v>130</v>
      </c>
      <c r="E214" s="238" t="s">
        <v>19</v>
      </c>
      <c r="F214" s="239" t="s">
        <v>318</v>
      </c>
      <c r="G214" s="237"/>
      <c r="H214" s="240">
        <v>28.559999999999999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130</v>
      </c>
      <c r="AU214" s="246" t="s">
        <v>85</v>
      </c>
      <c r="AV214" s="14" t="s">
        <v>85</v>
      </c>
      <c r="AW214" s="14" t="s">
        <v>37</v>
      </c>
      <c r="AX214" s="14" t="s">
        <v>83</v>
      </c>
      <c r="AY214" s="246" t="s">
        <v>119</v>
      </c>
    </row>
    <row r="215" s="14" customFormat="1">
      <c r="A215" s="14"/>
      <c r="B215" s="236"/>
      <c r="C215" s="237"/>
      <c r="D215" s="227" t="s">
        <v>130</v>
      </c>
      <c r="E215" s="237"/>
      <c r="F215" s="239" t="s">
        <v>319</v>
      </c>
      <c r="G215" s="237"/>
      <c r="H215" s="240">
        <v>29.131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130</v>
      </c>
      <c r="AU215" s="246" t="s">
        <v>85</v>
      </c>
      <c r="AV215" s="14" t="s">
        <v>85</v>
      </c>
      <c r="AW215" s="14" t="s">
        <v>4</v>
      </c>
      <c r="AX215" s="14" t="s">
        <v>83</v>
      </c>
      <c r="AY215" s="246" t="s">
        <v>119</v>
      </c>
    </row>
    <row r="216" s="12" customFormat="1" ht="22.8" customHeight="1">
      <c r="A216" s="12"/>
      <c r="B216" s="191"/>
      <c r="C216" s="192"/>
      <c r="D216" s="193" t="s">
        <v>74</v>
      </c>
      <c r="E216" s="205" t="s">
        <v>169</v>
      </c>
      <c r="F216" s="205" t="s">
        <v>320</v>
      </c>
      <c r="G216" s="192"/>
      <c r="H216" s="192"/>
      <c r="I216" s="195"/>
      <c r="J216" s="206">
        <f>BK216</f>
        <v>0</v>
      </c>
      <c r="K216" s="192"/>
      <c r="L216" s="197"/>
      <c r="M216" s="198"/>
      <c r="N216" s="199"/>
      <c r="O216" s="199"/>
      <c r="P216" s="200">
        <f>SUM(P217:P230)</f>
        <v>0</v>
      </c>
      <c r="Q216" s="199"/>
      <c r="R216" s="200">
        <f>SUM(R217:R230)</f>
        <v>0.7251396</v>
      </c>
      <c r="S216" s="199"/>
      <c r="T216" s="201">
        <f>SUM(T217:T230)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2" t="s">
        <v>83</v>
      </c>
      <c r="AT216" s="203" t="s">
        <v>74</v>
      </c>
      <c r="AU216" s="203" t="s">
        <v>83</v>
      </c>
      <c r="AY216" s="202" t="s">
        <v>119</v>
      </c>
      <c r="BK216" s="204">
        <f>SUM(BK217:BK230)</f>
        <v>0</v>
      </c>
    </row>
    <row r="217" s="2" customFormat="1" ht="16.5" customHeight="1">
      <c r="A217" s="41"/>
      <c r="B217" s="42"/>
      <c r="C217" s="207" t="s">
        <v>321</v>
      </c>
      <c r="D217" s="207" t="s">
        <v>121</v>
      </c>
      <c r="E217" s="208" t="s">
        <v>322</v>
      </c>
      <c r="F217" s="209" t="s">
        <v>323</v>
      </c>
      <c r="G217" s="210" t="s">
        <v>153</v>
      </c>
      <c r="H217" s="211">
        <v>12</v>
      </c>
      <c r="I217" s="212"/>
      <c r="J217" s="213">
        <f>ROUND(I217*H217,2)</f>
        <v>0</v>
      </c>
      <c r="K217" s="209" t="s">
        <v>125</v>
      </c>
      <c r="L217" s="47"/>
      <c r="M217" s="214" t="s">
        <v>19</v>
      </c>
      <c r="N217" s="215" t="s">
        <v>46</v>
      </c>
      <c r="O217" s="87"/>
      <c r="P217" s="216">
        <f>O217*H217</f>
        <v>0</v>
      </c>
      <c r="Q217" s="216">
        <v>1.1E-05</v>
      </c>
      <c r="R217" s="216">
        <f>Q217*H217</f>
        <v>0.00013200000000000001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126</v>
      </c>
      <c r="AT217" s="218" t="s">
        <v>121</v>
      </c>
      <c r="AU217" s="218" t="s">
        <v>85</v>
      </c>
      <c r="AY217" s="20" t="s">
        <v>119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83</v>
      </c>
      <c r="BK217" s="219">
        <f>ROUND(I217*H217,2)</f>
        <v>0</v>
      </c>
      <c r="BL217" s="20" t="s">
        <v>126</v>
      </c>
      <c r="BM217" s="218" t="s">
        <v>324</v>
      </c>
    </row>
    <row r="218" s="2" customFormat="1">
      <c r="A218" s="41"/>
      <c r="B218" s="42"/>
      <c r="C218" s="43"/>
      <c r="D218" s="220" t="s">
        <v>128</v>
      </c>
      <c r="E218" s="43"/>
      <c r="F218" s="221" t="s">
        <v>325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128</v>
      </c>
      <c r="AU218" s="20" t="s">
        <v>85</v>
      </c>
    </row>
    <row r="219" s="14" customFormat="1">
      <c r="A219" s="14"/>
      <c r="B219" s="236"/>
      <c r="C219" s="237"/>
      <c r="D219" s="227" t="s">
        <v>130</v>
      </c>
      <c r="E219" s="238" t="s">
        <v>19</v>
      </c>
      <c r="F219" s="239" t="s">
        <v>326</v>
      </c>
      <c r="G219" s="237"/>
      <c r="H219" s="240">
        <v>12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130</v>
      </c>
      <c r="AU219" s="246" t="s">
        <v>85</v>
      </c>
      <c r="AV219" s="14" t="s">
        <v>85</v>
      </c>
      <c r="AW219" s="14" t="s">
        <v>37</v>
      </c>
      <c r="AX219" s="14" t="s">
        <v>83</v>
      </c>
      <c r="AY219" s="246" t="s">
        <v>119</v>
      </c>
    </row>
    <row r="220" s="2" customFormat="1" ht="16.5" customHeight="1">
      <c r="A220" s="41"/>
      <c r="B220" s="42"/>
      <c r="C220" s="258" t="s">
        <v>327</v>
      </c>
      <c r="D220" s="258" t="s">
        <v>226</v>
      </c>
      <c r="E220" s="259" t="s">
        <v>328</v>
      </c>
      <c r="F220" s="260" t="s">
        <v>329</v>
      </c>
      <c r="G220" s="261" t="s">
        <v>153</v>
      </c>
      <c r="H220" s="262">
        <v>12</v>
      </c>
      <c r="I220" s="263"/>
      <c r="J220" s="264">
        <f>ROUND(I220*H220,2)</f>
        <v>0</v>
      </c>
      <c r="K220" s="260" t="s">
        <v>125</v>
      </c>
      <c r="L220" s="265"/>
      <c r="M220" s="266" t="s">
        <v>19</v>
      </c>
      <c r="N220" s="267" t="s">
        <v>46</v>
      </c>
      <c r="O220" s="87"/>
      <c r="P220" s="216">
        <f>O220*H220</f>
        <v>0</v>
      </c>
      <c r="Q220" s="216">
        <v>0.0035999999999999999</v>
      </c>
      <c r="R220" s="216">
        <f>Q220*H220</f>
        <v>0.043200000000000002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169</v>
      </c>
      <c r="AT220" s="218" t="s">
        <v>226</v>
      </c>
      <c r="AU220" s="218" t="s">
        <v>85</v>
      </c>
      <c r="AY220" s="20" t="s">
        <v>119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83</v>
      </c>
      <c r="BK220" s="219">
        <f>ROUND(I220*H220,2)</f>
        <v>0</v>
      </c>
      <c r="BL220" s="20" t="s">
        <v>126</v>
      </c>
      <c r="BM220" s="218" t="s">
        <v>330</v>
      </c>
    </row>
    <row r="221" s="2" customFormat="1" ht="24.15" customHeight="1">
      <c r="A221" s="41"/>
      <c r="B221" s="42"/>
      <c r="C221" s="207" t="s">
        <v>331</v>
      </c>
      <c r="D221" s="207" t="s">
        <v>121</v>
      </c>
      <c r="E221" s="208" t="s">
        <v>332</v>
      </c>
      <c r="F221" s="209" t="s">
        <v>333</v>
      </c>
      <c r="G221" s="210" t="s">
        <v>334</v>
      </c>
      <c r="H221" s="211">
        <v>4</v>
      </c>
      <c r="I221" s="212"/>
      <c r="J221" s="213">
        <f>ROUND(I221*H221,2)</f>
        <v>0</v>
      </c>
      <c r="K221" s="209" t="s">
        <v>125</v>
      </c>
      <c r="L221" s="47"/>
      <c r="M221" s="214" t="s">
        <v>19</v>
      </c>
      <c r="N221" s="215" t="s">
        <v>46</v>
      </c>
      <c r="O221" s="87"/>
      <c r="P221" s="216">
        <f>O221*H221</f>
        <v>0</v>
      </c>
      <c r="Q221" s="216">
        <v>1.9E-06</v>
      </c>
      <c r="R221" s="216">
        <f>Q221*H221</f>
        <v>7.6000000000000001E-06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126</v>
      </c>
      <c r="AT221" s="218" t="s">
        <v>121</v>
      </c>
      <c r="AU221" s="218" t="s">
        <v>85</v>
      </c>
      <c r="AY221" s="20" t="s">
        <v>119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83</v>
      </c>
      <c r="BK221" s="219">
        <f>ROUND(I221*H221,2)</f>
        <v>0</v>
      </c>
      <c r="BL221" s="20" t="s">
        <v>126</v>
      </c>
      <c r="BM221" s="218" t="s">
        <v>335</v>
      </c>
    </row>
    <row r="222" s="2" customFormat="1">
      <c r="A222" s="41"/>
      <c r="B222" s="42"/>
      <c r="C222" s="43"/>
      <c r="D222" s="220" t="s">
        <v>128</v>
      </c>
      <c r="E222" s="43"/>
      <c r="F222" s="221" t="s">
        <v>336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128</v>
      </c>
      <c r="AU222" s="20" t="s">
        <v>85</v>
      </c>
    </row>
    <row r="223" s="14" customFormat="1">
      <c r="A223" s="14"/>
      <c r="B223" s="236"/>
      <c r="C223" s="237"/>
      <c r="D223" s="227" t="s">
        <v>130</v>
      </c>
      <c r="E223" s="238" t="s">
        <v>19</v>
      </c>
      <c r="F223" s="239" t="s">
        <v>337</v>
      </c>
      <c r="G223" s="237"/>
      <c r="H223" s="240">
        <v>4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130</v>
      </c>
      <c r="AU223" s="246" t="s">
        <v>85</v>
      </c>
      <c r="AV223" s="14" t="s">
        <v>85</v>
      </c>
      <c r="AW223" s="14" t="s">
        <v>37</v>
      </c>
      <c r="AX223" s="14" t="s">
        <v>83</v>
      </c>
      <c r="AY223" s="246" t="s">
        <v>119</v>
      </c>
    </row>
    <row r="224" s="2" customFormat="1" ht="16.5" customHeight="1">
      <c r="A224" s="41"/>
      <c r="B224" s="42"/>
      <c r="C224" s="258" t="s">
        <v>338</v>
      </c>
      <c r="D224" s="258" t="s">
        <v>226</v>
      </c>
      <c r="E224" s="259" t="s">
        <v>339</v>
      </c>
      <c r="F224" s="260" t="s">
        <v>340</v>
      </c>
      <c r="G224" s="261" t="s">
        <v>334</v>
      </c>
      <c r="H224" s="262">
        <v>4</v>
      </c>
      <c r="I224" s="263"/>
      <c r="J224" s="264">
        <f>ROUND(I224*H224,2)</f>
        <v>0</v>
      </c>
      <c r="K224" s="260" t="s">
        <v>19</v>
      </c>
      <c r="L224" s="265"/>
      <c r="M224" s="266" t="s">
        <v>19</v>
      </c>
      <c r="N224" s="267" t="s">
        <v>46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169</v>
      </c>
      <c r="AT224" s="218" t="s">
        <v>226</v>
      </c>
      <c r="AU224" s="218" t="s">
        <v>85</v>
      </c>
      <c r="AY224" s="20" t="s">
        <v>119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83</v>
      </c>
      <c r="BK224" s="219">
        <f>ROUND(I224*H224,2)</f>
        <v>0</v>
      </c>
      <c r="BL224" s="20" t="s">
        <v>126</v>
      </c>
      <c r="BM224" s="218" t="s">
        <v>341</v>
      </c>
    </row>
    <row r="225" s="2" customFormat="1" ht="16.5" customHeight="1">
      <c r="A225" s="41"/>
      <c r="B225" s="42"/>
      <c r="C225" s="207" t="s">
        <v>342</v>
      </c>
      <c r="D225" s="207" t="s">
        <v>121</v>
      </c>
      <c r="E225" s="208" t="s">
        <v>343</v>
      </c>
      <c r="F225" s="209" t="s">
        <v>344</v>
      </c>
      <c r="G225" s="210" t="s">
        <v>334</v>
      </c>
      <c r="H225" s="211">
        <v>2</v>
      </c>
      <c r="I225" s="212"/>
      <c r="J225" s="213">
        <f>ROUND(I225*H225,2)</f>
        <v>0</v>
      </c>
      <c r="K225" s="209" t="s">
        <v>19</v>
      </c>
      <c r="L225" s="47"/>
      <c r="M225" s="214" t="s">
        <v>19</v>
      </c>
      <c r="N225" s="215" t="s">
        <v>46</v>
      </c>
      <c r="O225" s="87"/>
      <c r="P225" s="216">
        <f>O225*H225</f>
        <v>0</v>
      </c>
      <c r="Q225" s="216">
        <v>0.34089999999999998</v>
      </c>
      <c r="R225" s="216">
        <f>Q225*H225</f>
        <v>0.68179999999999996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126</v>
      </c>
      <c r="AT225" s="218" t="s">
        <v>121</v>
      </c>
      <c r="AU225" s="218" t="s">
        <v>85</v>
      </c>
      <c r="AY225" s="20" t="s">
        <v>119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83</v>
      </c>
      <c r="BK225" s="219">
        <f>ROUND(I225*H225,2)</f>
        <v>0</v>
      </c>
      <c r="BL225" s="20" t="s">
        <v>126</v>
      </c>
      <c r="BM225" s="218" t="s">
        <v>345</v>
      </c>
    </row>
    <row r="226" s="14" customFormat="1">
      <c r="A226" s="14"/>
      <c r="B226" s="236"/>
      <c r="C226" s="237"/>
      <c r="D226" s="227" t="s">
        <v>130</v>
      </c>
      <c r="E226" s="238" t="s">
        <v>19</v>
      </c>
      <c r="F226" s="239" t="s">
        <v>346</v>
      </c>
      <c r="G226" s="237"/>
      <c r="H226" s="240">
        <v>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130</v>
      </c>
      <c r="AU226" s="246" t="s">
        <v>85</v>
      </c>
      <c r="AV226" s="14" t="s">
        <v>85</v>
      </c>
      <c r="AW226" s="14" t="s">
        <v>37</v>
      </c>
      <c r="AX226" s="14" t="s">
        <v>75</v>
      </c>
      <c r="AY226" s="246" t="s">
        <v>119</v>
      </c>
    </row>
    <row r="227" s="14" customFormat="1">
      <c r="A227" s="14"/>
      <c r="B227" s="236"/>
      <c r="C227" s="237"/>
      <c r="D227" s="227" t="s">
        <v>130</v>
      </c>
      <c r="E227" s="238" t="s">
        <v>19</v>
      </c>
      <c r="F227" s="239" t="s">
        <v>347</v>
      </c>
      <c r="G227" s="237"/>
      <c r="H227" s="240">
        <v>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130</v>
      </c>
      <c r="AU227" s="246" t="s">
        <v>85</v>
      </c>
      <c r="AV227" s="14" t="s">
        <v>85</v>
      </c>
      <c r="AW227" s="14" t="s">
        <v>37</v>
      </c>
      <c r="AX227" s="14" t="s">
        <v>75</v>
      </c>
      <c r="AY227" s="246" t="s">
        <v>119</v>
      </c>
    </row>
    <row r="228" s="15" customFormat="1">
      <c r="A228" s="15"/>
      <c r="B228" s="247"/>
      <c r="C228" s="248"/>
      <c r="D228" s="227" t="s">
        <v>130</v>
      </c>
      <c r="E228" s="249" t="s">
        <v>19</v>
      </c>
      <c r="F228" s="250" t="s">
        <v>133</v>
      </c>
      <c r="G228" s="248"/>
      <c r="H228" s="251">
        <v>2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7" t="s">
        <v>130</v>
      </c>
      <c r="AU228" s="257" t="s">
        <v>85</v>
      </c>
      <c r="AV228" s="15" t="s">
        <v>126</v>
      </c>
      <c r="AW228" s="15" t="s">
        <v>37</v>
      </c>
      <c r="AX228" s="15" t="s">
        <v>83</v>
      </c>
      <c r="AY228" s="257" t="s">
        <v>119</v>
      </c>
    </row>
    <row r="229" s="2" customFormat="1" ht="16.5" customHeight="1">
      <c r="A229" s="41"/>
      <c r="B229" s="42"/>
      <c r="C229" s="258" t="s">
        <v>348</v>
      </c>
      <c r="D229" s="258" t="s">
        <v>226</v>
      </c>
      <c r="E229" s="259" t="s">
        <v>349</v>
      </c>
      <c r="F229" s="260" t="s">
        <v>350</v>
      </c>
      <c r="G229" s="261" t="s">
        <v>351</v>
      </c>
      <c r="H229" s="262">
        <v>1</v>
      </c>
      <c r="I229" s="263"/>
      <c r="J229" s="264">
        <f>ROUND(I229*H229,2)</f>
        <v>0</v>
      </c>
      <c r="K229" s="260" t="s">
        <v>19</v>
      </c>
      <c r="L229" s="265"/>
      <c r="M229" s="266" t="s">
        <v>19</v>
      </c>
      <c r="N229" s="267" t="s">
        <v>46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169</v>
      </c>
      <c r="AT229" s="218" t="s">
        <v>226</v>
      </c>
      <c r="AU229" s="218" t="s">
        <v>85</v>
      </c>
      <c r="AY229" s="20" t="s">
        <v>119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83</v>
      </c>
      <c r="BK229" s="219">
        <f>ROUND(I229*H229,2)</f>
        <v>0</v>
      </c>
      <c r="BL229" s="20" t="s">
        <v>126</v>
      </c>
      <c r="BM229" s="218" t="s">
        <v>352</v>
      </c>
    </row>
    <row r="230" s="2" customFormat="1" ht="16.5" customHeight="1">
      <c r="A230" s="41"/>
      <c r="B230" s="42"/>
      <c r="C230" s="258" t="s">
        <v>353</v>
      </c>
      <c r="D230" s="258" t="s">
        <v>226</v>
      </c>
      <c r="E230" s="259" t="s">
        <v>354</v>
      </c>
      <c r="F230" s="260" t="s">
        <v>355</v>
      </c>
      <c r="G230" s="261" t="s">
        <v>351</v>
      </c>
      <c r="H230" s="262">
        <v>2</v>
      </c>
      <c r="I230" s="263"/>
      <c r="J230" s="264">
        <f>ROUND(I230*H230,2)</f>
        <v>0</v>
      </c>
      <c r="K230" s="260" t="s">
        <v>19</v>
      </c>
      <c r="L230" s="265"/>
      <c r="M230" s="266" t="s">
        <v>19</v>
      </c>
      <c r="N230" s="267" t="s">
        <v>46</v>
      </c>
      <c r="O230" s="87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169</v>
      </c>
      <c r="AT230" s="218" t="s">
        <v>226</v>
      </c>
      <c r="AU230" s="218" t="s">
        <v>85</v>
      </c>
      <c r="AY230" s="20" t="s">
        <v>119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83</v>
      </c>
      <c r="BK230" s="219">
        <f>ROUND(I230*H230,2)</f>
        <v>0</v>
      </c>
      <c r="BL230" s="20" t="s">
        <v>126</v>
      </c>
      <c r="BM230" s="218" t="s">
        <v>356</v>
      </c>
    </row>
    <row r="231" s="12" customFormat="1" ht="22.8" customHeight="1">
      <c r="A231" s="12"/>
      <c r="B231" s="191"/>
      <c r="C231" s="192"/>
      <c r="D231" s="193" t="s">
        <v>74</v>
      </c>
      <c r="E231" s="205" t="s">
        <v>177</v>
      </c>
      <c r="F231" s="205" t="s">
        <v>357</v>
      </c>
      <c r="G231" s="192"/>
      <c r="H231" s="192"/>
      <c r="I231" s="195"/>
      <c r="J231" s="206">
        <f>BK231</f>
        <v>0</v>
      </c>
      <c r="K231" s="192"/>
      <c r="L231" s="197"/>
      <c r="M231" s="198"/>
      <c r="N231" s="199"/>
      <c r="O231" s="199"/>
      <c r="P231" s="200">
        <f>P232+SUM(P233:P282)</f>
        <v>0</v>
      </c>
      <c r="Q231" s="199"/>
      <c r="R231" s="200">
        <f>R232+SUM(R233:R282)</f>
        <v>14.549290190000001</v>
      </c>
      <c r="S231" s="199"/>
      <c r="T231" s="201">
        <f>T232+SUM(T233:T282)</f>
        <v>0.5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2" t="s">
        <v>83</v>
      </c>
      <c r="AT231" s="203" t="s">
        <v>74</v>
      </c>
      <c r="AU231" s="203" t="s">
        <v>83</v>
      </c>
      <c r="AY231" s="202" t="s">
        <v>119</v>
      </c>
      <c r="BK231" s="204">
        <f>BK232+SUM(BK233:BK282)</f>
        <v>0</v>
      </c>
    </row>
    <row r="232" s="2" customFormat="1" ht="16.5" customHeight="1">
      <c r="A232" s="41"/>
      <c r="B232" s="42"/>
      <c r="C232" s="207" t="s">
        <v>358</v>
      </c>
      <c r="D232" s="207" t="s">
        <v>121</v>
      </c>
      <c r="E232" s="208" t="s">
        <v>359</v>
      </c>
      <c r="F232" s="209" t="s">
        <v>360</v>
      </c>
      <c r="G232" s="210" t="s">
        <v>334</v>
      </c>
      <c r="H232" s="211">
        <v>2</v>
      </c>
      <c r="I232" s="212"/>
      <c r="J232" s="213">
        <f>ROUND(I232*H232,2)</f>
        <v>0</v>
      </c>
      <c r="K232" s="209" t="s">
        <v>125</v>
      </c>
      <c r="L232" s="47"/>
      <c r="M232" s="214" t="s">
        <v>19</v>
      </c>
      <c r="N232" s="215" t="s">
        <v>46</v>
      </c>
      <c r="O232" s="87"/>
      <c r="P232" s="216">
        <f>O232*H232</f>
        <v>0</v>
      </c>
      <c r="Q232" s="216">
        <v>0.00069999999999999999</v>
      </c>
      <c r="R232" s="216">
        <f>Q232*H232</f>
        <v>0.0014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126</v>
      </c>
      <c r="AT232" s="218" t="s">
        <v>121</v>
      </c>
      <c r="AU232" s="218" t="s">
        <v>85</v>
      </c>
      <c r="AY232" s="20" t="s">
        <v>119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83</v>
      </c>
      <c r="BK232" s="219">
        <f>ROUND(I232*H232,2)</f>
        <v>0</v>
      </c>
      <c r="BL232" s="20" t="s">
        <v>126</v>
      </c>
      <c r="BM232" s="218" t="s">
        <v>361</v>
      </c>
    </row>
    <row r="233" s="2" customFormat="1">
      <c r="A233" s="41"/>
      <c r="B233" s="42"/>
      <c r="C233" s="43"/>
      <c r="D233" s="220" t="s">
        <v>128</v>
      </c>
      <c r="E233" s="43"/>
      <c r="F233" s="221" t="s">
        <v>362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128</v>
      </c>
      <c r="AU233" s="20" t="s">
        <v>85</v>
      </c>
    </row>
    <row r="234" s="13" customFormat="1">
      <c r="A234" s="13"/>
      <c r="B234" s="225"/>
      <c r="C234" s="226"/>
      <c r="D234" s="227" t="s">
        <v>130</v>
      </c>
      <c r="E234" s="228" t="s">
        <v>19</v>
      </c>
      <c r="F234" s="229" t="s">
        <v>131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130</v>
      </c>
      <c r="AU234" s="235" t="s">
        <v>85</v>
      </c>
      <c r="AV234" s="13" t="s">
        <v>83</v>
      </c>
      <c r="AW234" s="13" t="s">
        <v>37</v>
      </c>
      <c r="AX234" s="13" t="s">
        <v>75</v>
      </c>
      <c r="AY234" s="235" t="s">
        <v>119</v>
      </c>
    </row>
    <row r="235" s="14" customFormat="1">
      <c r="A235" s="14"/>
      <c r="B235" s="236"/>
      <c r="C235" s="237"/>
      <c r="D235" s="227" t="s">
        <v>130</v>
      </c>
      <c r="E235" s="238" t="s">
        <v>19</v>
      </c>
      <c r="F235" s="239" t="s">
        <v>363</v>
      </c>
      <c r="G235" s="237"/>
      <c r="H235" s="240">
        <v>2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130</v>
      </c>
      <c r="AU235" s="246" t="s">
        <v>85</v>
      </c>
      <c r="AV235" s="14" t="s">
        <v>85</v>
      </c>
      <c r="AW235" s="14" t="s">
        <v>37</v>
      </c>
      <c r="AX235" s="14" t="s">
        <v>83</v>
      </c>
      <c r="AY235" s="246" t="s">
        <v>119</v>
      </c>
    </row>
    <row r="236" s="2" customFormat="1" ht="16.5" customHeight="1">
      <c r="A236" s="41"/>
      <c r="B236" s="42"/>
      <c r="C236" s="258" t="s">
        <v>364</v>
      </c>
      <c r="D236" s="258" t="s">
        <v>226</v>
      </c>
      <c r="E236" s="259" t="s">
        <v>365</v>
      </c>
      <c r="F236" s="260" t="s">
        <v>366</v>
      </c>
      <c r="G236" s="261" t="s">
        <v>334</v>
      </c>
      <c r="H236" s="262">
        <v>2</v>
      </c>
      <c r="I236" s="263"/>
      <c r="J236" s="264">
        <f>ROUND(I236*H236,2)</f>
        <v>0</v>
      </c>
      <c r="K236" s="260" t="s">
        <v>125</v>
      </c>
      <c r="L236" s="265"/>
      <c r="M236" s="266" t="s">
        <v>19</v>
      </c>
      <c r="N236" s="267" t="s">
        <v>46</v>
      </c>
      <c r="O236" s="87"/>
      <c r="P236" s="216">
        <f>O236*H236</f>
        <v>0</v>
      </c>
      <c r="Q236" s="216">
        <v>0.0040000000000000001</v>
      </c>
      <c r="R236" s="216">
        <f>Q236*H236</f>
        <v>0.0080000000000000002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169</v>
      </c>
      <c r="AT236" s="218" t="s">
        <v>226</v>
      </c>
      <c r="AU236" s="218" t="s">
        <v>85</v>
      </c>
      <c r="AY236" s="20" t="s">
        <v>119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83</v>
      </c>
      <c r="BK236" s="219">
        <f>ROUND(I236*H236,2)</f>
        <v>0</v>
      </c>
      <c r="BL236" s="20" t="s">
        <v>126</v>
      </c>
      <c r="BM236" s="218" t="s">
        <v>367</v>
      </c>
    </row>
    <row r="237" s="14" customFormat="1">
      <c r="A237" s="14"/>
      <c r="B237" s="236"/>
      <c r="C237" s="237"/>
      <c r="D237" s="227" t="s">
        <v>130</v>
      </c>
      <c r="E237" s="238" t="s">
        <v>19</v>
      </c>
      <c r="F237" s="239" t="s">
        <v>363</v>
      </c>
      <c r="G237" s="237"/>
      <c r="H237" s="240">
        <v>2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130</v>
      </c>
      <c r="AU237" s="246" t="s">
        <v>85</v>
      </c>
      <c r="AV237" s="14" t="s">
        <v>85</v>
      </c>
      <c r="AW237" s="14" t="s">
        <v>37</v>
      </c>
      <c r="AX237" s="14" t="s">
        <v>83</v>
      </c>
      <c r="AY237" s="246" t="s">
        <v>119</v>
      </c>
    </row>
    <row r="238" s="2" customFormat="1" ht="16.5" customHeight="1">
      <c r="A238" s="41"/>
      <c r="B238" s="42"/>
      <c r="C238" s="207" t="s">
        <v>368</v>
      </c>
      <c r="D238" s="207" t="s">
        <v>121</v>
      </c>
      <c r="E238" s="208" t="s">
        <v>369</v>
      </c>
      <c r="F238" s="209" t="s">
        <v>370</v>
      </c>
      <c r="G238" s="210" t="s">
        <v>334</v>
      </c>
      <c r="H238" s="211">
        <v>2</v>
      </c>
      <c r="I238" s="212"/>
      <c r="J238" s="213">
        <f>ROUND(I238*H238,2)</f>
        <v>0</v>
      </c>
      <c r="K238" s="209" t="s">
        <v>125</v>
      </c>
      <c r="L238" s="47"/>
      <c r="M238" s="214" t="s">
        <v>19</v>
      </c>
      <c r="N238" s="215" t="s">
        <v>46</v>
      </c>
      <c r="O238" s="87"/>
      <c r="P238" s="216">
        <f>O238*H238</f>
        <v>0</v>
      </c>
      <c r="Q238" s="216">
        <v>0.11240500000000001</v>
      </c>
      <c r="R238" s="216">
        <f>Q238*H238</f>
        <v>0.22481000000000001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126</v>
      </c>
      <c r="AT238" s="218" t="s">
        <v>121</v>
      </c>
      <c r="AU238" s="218" t="s">
        <v>85</v>
      </c>
      <c r="AY238" s="20" t="s">
        <v>119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83</v>
      </c>
      <c r="BK238" s="219">
        <f>ROUND(I238*H238,2)</f>
        <v>0</v>
      </c>
      <c r="BL238" s="20" t="s">
        <v>126</v>
      </c>
      <c r="BM238" s="218" t="s">
        <v>371</v>
      </c>
    </row>
    <row r="239" s="2" customFormat="1">
      <c r="A239" s="41"/>
      <c r="B239" s="42"/>
      <c r="C239" s="43"/>
      <c r="D239" s="220" t="s">
        <v>128</v>
      </c>
      <c r="E239" s="43"/>
      <c r="F239" s="221" t="s">
        <v>372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128</v>
      </c>
      <c r="AU239" s="20" t="s">
        <v>85</v>
      </c>
    </row>
    <row r="240" s="14" customFormat="1">
      <c r="A240" s="14"/>
      <c r="B240" s="236"/>
      <c r="C240" s="237"/>
      <c r="D240" s="227" t="s">
        <v>130</v>
      </c>
      <c r="E240" s="238" t="s">
        <v>19</v>
      </c>
      <c r="F240" s="239" t="s">
        <v>363</v>
      </c>
      <c r="G240" s="237"/>
      <c r="H240" s="240">
        <v>2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130</v>
      </c>
      <c r="AU240" s="246" t="s">
        <v>85</v>
      </c>
      <c r="AV240" s="14" t="s">
        <v>85</v>
      </c>
      <c r="AW240" s="14" t="s">
        <v>37</v>
      </c>
      <c r="AX240" s="14" t="s">
        <v>83</v>
      </c>
      <c r="AY240" s="246" t="s">
        <v>119</v>
      </c>
    </row>
    <row r="241" s="2" customFormat="1" ht="16.5" customHeight="1">
      <c r="A241" s="41"/>
      <c r="B241" s="42"/>
      <c r="C241" s="258" t="s">
        <v>373</v>
      </c>
      <c r="D241" s="258" t="s">
        <v>226</v>
      </c>
      <c r="E241" s="259" t="s">
        <v>374</v>
      </c>
      <c r="F241" s="260" t="s">
        <v>375</v>
      </c>
      <c r="G241" s="261" t="s">
        <v>334</v>
      </c>
      <c r="H241" s="262">
        <v>2</v>
      </c>
      <c r="I241" s="263"/>
      <c r="J241" s="264">
        <f>ROUND(I241*H241,2)</f>
        <v>0</v>
      </c>
      <c r="K241" s="260" t="s">
        <v>125</v>
      </c>
      <c r="L241" s="265"/>
      <c r="M241" s="266" t="s">
        <v>19</v>
      </c>
      <c r="N241" s="267" t="s">
        <v>46</v>
      </c>
      <c r="O241" s="87"/>
      <c r="P241" s="216">
        <f>O241*H241</f>
        <v>0</v>
      </c>
      <c r="Q241" s="216">
        <v>0.00265</v>
      </c>
      <c r="R241" s="216">
        <f>Q241*H241</f>
        <v>0.0053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169</v>
      </c>
      <c r="AT241" s="218" t="s">
        <v>226</v>
      </c>
      <c r="AU241" s="218" t="s">
        <v>85</v>
      </c>
      <c r="AY241" s="20" t="s">
        <v>119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83</v>
      </c>
      <c r="BK241" s="219">
        <f>ROUND(I241*H241,2)</f>
        <v>0</v>
      </c>
      <c r="BL241" s="20" t="s">
        <v>126</v>
      </c>
      <c r="BM241" s="218" t="s">
        <v>376</v>
      </c>
    </row>
    <row r="242" s="2" customFormat="1" ht="16.5" customHeight="1">
      <c r="A242" s="41"/>
      <c r="B242" s="42"/>
      <c r="C242" s="207" t="s">
        <v>377</v>
      </c>
      <c r="D242" s="207" t="s">
        <v>121</v>
      </c>
      <c r="E242" s="208" t="s">
        <v>378</v>
      </c>
      <c r="F242" s="209" t="s">
        <v>379</v>
      </c>
      <c r="G242" s="210" t="s">
        <v>124</v>
      </c>
      <c r="H242" s="211">
        <v>14</v>
      </c>
      <c r="I242" s="212"/>
      <c r="J242" s="213">
        <f>ROUND(I242*H242,2)</f>
        <v>0</v>
      </c>
      <c r="K242" s="209" t="s">
        <v>125</v>
      </c>
      <c r="L242" s="47"/>
      <c r="M242" s="214" t="s">
        <v>19</v>
      </c>
      <c r="N242" s="215" t="s">
        <v>46</v>
      </c>
      <c r="O242" s="87"/>
      <c r="P242" s="216">
        <f>O242*H242</f>
        <v>0</v>
      </c>
      <c r="Q242" s="216">
        <v>0.0014499999999999999</v>
      </c>
      <c r="R242" s="216">
        <f>Q242*H242</f>
        <v>0.020299999999999999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126</v>
      </c>
      <c r="AT242" s="218" t="s">
        <v>121</v>
      </c>
      <c r="AU242" s="218" t="s">
        <v>85</v>
      </c>
      <c r="AY242" s="20" t="s">
        <v>119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83</v>
      </c>
      <c r="BK242" s="219">
        <f>ROUND(I242*H242,2)</f>
        <v>0</v>
      </c>
      <c r="BL242" s="20" t="s">
        <v>126</v>
      </c>
      <c r="BM242" s="218" t="s">
        <v>380</v>
      </c>
    </row>
    <row r="243" s="2" customFormat="1">
      <c r="A243" s="41"/>
      <c r="B243" s="42"/>
      <c r="C243" s="43"/>
      <c r="D243" s="220" t="s">
        <v>128</v>
      </c>
      <c r="E243" s="43"/>
      <c r="F243" s="221" t="s">
        <v>381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128</v>
      </c>
      <c r="AU243" s="20" t="s">
        <v>85</v>
      </c>
    </row>
    <row r="244" s="2" customFormat="1" ht="24.15" customHeight="1">
      <c r="A244" s="41"/>
      <c r="B244" s="42"/>
      <c r="C244" s="207" t="s">
        <v>382</v>
      </c>
      <c r="D244" s="207" t="s">
        <v>121</v>
      </c>
      <c r="E244" s="208" t="s">
        <v>383</v>
      </c>
      <c r="F244" s="209" t="s">
        <v>384</v>
      </c>
      <c r="G244" s="210" t="s">
        <v>124</v>
      </c>
      <c r="H244" s="211">
        <v>14</v>
      </c>
      <c r="I244" s="212"/>
      <c r="J244" s="213">
        <f>ROUND(I244*H244,2)</f>
        <v>0</v>
      </c>
      <c r="K244" s="209" t="s">
        <v>125</v>
      </c>
      <c r="L244" s="47"/>
      <c r="M244" s="214" t="s">
        <v>19</v>
      </c>
      <c r="N244" s="215" t="s">
        <v>46</v>
      </c>
      <c r="O244" s="87"/>
      <c r="P244" s="216">
        <f>O244*H244</f>
        <v>0</v>
      </c>
      <c r="Q244" s="216">
        <v>1.22E-05</v>
      </c>
      <c r="R244" s="216">
        <f>Q244*H244</f>
        <v>0.00017080000000000001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126</v>
      </c>
      <c r="AT244" s="218" t="s">
        <v>121</v>
      </c>
      <c r="AU244" s="218" t="s">
        <v>85</v>
      </c>
      <c r="AY244" s="20" t="s">
        <v>119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83</v>
      </c>
      <c r="BK244" s="219">
        <f>ROUND(I244*H244,2)</f>
        <v>0</v>
      </c>
      <c r="BL244" s="20" t="s">
        <v>126</v>
      </c>
      <c r="BM244" s="218" t="s">
        <v>385</v>
      </c>
    </row>
    <row r="245" s="2" customFormat="1">
      <c r="A245" s="41"/>
      <c r="B245" s="42"/>
      <c r="C245" s="43"/>
      <c r="D245" s="220" t="s">
        <v>128</v>
      </c>
      <c r="E245" s="43"/>
      <c r="F245" s="221" t="s">
        <v>386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128</v>
      </c>
      <c r="AU245" s="20" t="s">
        <v>85</v>
      </c>
    </row>
    <row r="246" s="2" customFormat="1" ht="24.15" customHeight="1">
      <c r="A246" s="41"/>
      <c r="B246" s="42"/>
      <c r="C246" s="207" t="s">
        <v>387</v>
      </c>
      <c r="D246" s="207" t="s">
        <v>121</v>
      </c>
      <c r="E246" s="208" t="s">
        <v>388</v>
      </c>
      <c r="F246" s="209" t="s">
        <v>389</v>
      </c>
      <c r="G246" s="210" t="s">
        <v>153</v>
      </c>
      <c r="H246" s="211">
        <v>47</v>
      </c>
      <c r="I246" s="212"/>
      <c r="J246" s="213">
        <f>ROUND(I246*H246,2)</f>
        <v>0</v>
      </c>
      <c r="K246" s="209" t="s">
        <v>125</v>
      </c>
      <c r="L246" s="47"/>
      <c r="M246" s="214" t="s">
        <v>19</v>
      </c>
      <c r="N246" s="215" t="s">
        <v>46</v>
      </c>
      <c r="O246" s="87"/>
      <c r="P246" s="216">
        <f>O246*H246</f>
        <v>0</v>
      </c>
      <c r="Q246" s="216">
        <v>0.15539952000000001</v>
      </c>
      <c r="R246" s="216">
        <f>Q246*H246</f>
        <v>7.3037774400000011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126</v>
      </c>
      <c r="AT246" s="218" t="s">
        <v>121</v>
      </c>
      <c r="AU246" s="218" t="s">
        <v>85</v>
      </c>
      <c r="AY246" s="20" t="s">
        <v>119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83</v>
      </c>
      <c r="BK246" s="219">
        <f>ROUND(I246*H246,2)</f>
        <v>0</v>
      </c>
      <c r="BL246" s="20" t="s">
        <v>126</v>
      </c>
      <c r="BM246" s="218" t="s">
        <v>390</v>
      </c>
    </row>
    <row r="247" s="2" customFormat="1">
      <c r="A247" s="41"/>
      <c r="B247" s="42"/>
      <c r="C247" s="43"/>
      <c r="D247" s="220" t="s">
        <v>128</v>
      </c>
      <c r="E247" s="43"/>
      <c r="F247" s="221" t="s">
        <v>391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128</v>
      </c>
      <c r="AU247" s="20" t="s">
        <v>85</v>
      </c>
    </row>
    <row r="248" s="13" customFormat="1">
      <c r="A248" s="13"/>
      <c r="B248" s="225"/>
      <c r="C248" s="226"/>
      <c r="D248" s="227" t="s">
        <v>130</v>
      </c>
      <c r="E248" s="228" t="s">
        <v>19</v>
      </c>
      <c r="F248" s="229" t="s">
        <v>283</v>
      </c>
      <c r="G248" s="226"/>
      <c r="H248" s="228" t="s">
        <v>19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130</v>
      </c>
      <c r="AU248" s="235" t="s">
        <v>85</v>
      </c>
      <c r="AV248" s="13" t="s">
        <v>83</v>
      </c>
      <c r="AW248" s="13" t="s">
        <v>37</v>
      </c>
      <c r="AX248" s="13" t="s">
        <v>75</v>
      </c>
      <c r="AY248" s="235" t="s">
        <v>119</v>
      </c>
    </row>
    <row r="249" s="14" customFormat="1">
      <c r="A249" s="14"/>
      <c r="B249" s="236"/>
      <c r="C249" s="237"/>
      <c r="D249" s="227" t="s">
        <v>130</v>
      </c>
      <c r="E249" s="238" t="s">
        <v>19</v>
      </c>
      <c r="F249" s="239" t="s">
        <v>392</v>
      </c>
      <c r="G249" s="237"/>
      <c r="H249" s="240">
        <v>29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130</v>
      </c>
      <c r="AU249" s="246" t="s">
        <v>85</v>
      </c>
      <c r="AV249" s="14" t="s">
        <v>85</v>
      </c>
      <c r="AW249" s="14" t="s">
        <v>37</v>
      </c>
      <c r="AX249" s="14" t="s">
        <v>75</v>
      </c>
      <c r="AY249" s="246" t="s">
        <v>119</v>
      </c>
    </row>
    <row r="250" s="14" customFormat="1">
      <c r="A250" s="14"/>
      <c r="B250" s="236"/>
      <c r="C250" s="237"/>
      <c r="D250" s="227" t="s">
        <v>130</v>
      </c>
      <c r="E250" s="238" t="s">
        <v>19</v>
      </c>
      <c r="F250" s="239" t="s">
        <v>393</v>
      </c>
      <c r="G250" s="237"/>
      <c r="H250" s="240">
        <v>18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130</v>
      </c>
      <c r="AU250" s="246" t="s">
        <v>85</v>
      </c>
      <c r="AV250" s="14" t="s">
        <v>85</v>
      </c>
      <c r="AW250" s="14" t="s">
        <v>37</v>
      </c>
      <c r="AX250" s="14" t="s">
        <v>75</v>
      </c>
      <c r="AY250" s="246" t="s">
        <v>119</v>
      </c>
    </row>
    <row r="251" s="15" customFormat="1">
      <c r="A251" s="15"/>
      <c r="B251" s="247"/>
      <c r="C251" s="248"/>
      <c r="D251" s="227" t="s">
        <v>130</v>
      </c>
      <c r="E251" s="249" t="s">
        <v>19</v>
      </c>
      <c r="F251" s="250" t="s">
        <v>133</v>
      </c>
      <c r="G251" s="248"/>
      <c r="H251" s="251">
        <v>47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130</v>
      </c>
      <c r="AU251" s="257" t="s">
        <v>85</v>
      </c>
      <c r="AV251" s="15" t="s">
        <v>126</v>
      </c>
      <c r="AW251" s="15" t="s">
        <v>37</v>
      </c>
      <c r="AX251" s="15" t="s">
        <v>83</v>
      </c>
      <c r="AY251" s="257" t="s">
        <v>119</v>
      </c>
    </row>
    <row r="252" s="2" customFormat="1" ht="16.5" customHeight="1">
      <c r="A252" s="41"/>
      <c r="B252" s="42"/>
      <c r="C252" s="258" t="s">
        <v>394</v>
      </c>
      <c r="D252" s="258" t="s">
        <v>226</v>
      </c>
      <c r="E252" s="259" t="s">
        <v>395</v>
      </c>
      <c r="F252" s="260" t="s">
        <v>396</v>
      </c>
      <c r="G252" s="261" t="s">
        <v>153</v>
      </c>
      <c r="H252" s="262">
        <v>18.359999999999999</v>
      </c>
      <c r="I252" s="263"/>
      <c r="J252" s="264">
        <f>ROUND(I252*H252,2)</f>
        <v>0</v>
      </c>
      <c r="K252" s="260" t="s">
        <v>125</v>
      </c>
      <c r="L252" s="265"/>
      <c r="M252" s="266" t="s">
        <v>19</v>
      </c>
      <c r="N252" s="267" t="s">
        <v>46</v>
      </c>
      <c r="O252" s="87"/>
      <c r="P252" s="216">
        <f>O252*H252</f>
        <v>0</v>
      </c>
      <c r="Q252" s="216">
        <v>0.080000000000000002</v>
      </c>
      <c r="R252" s="216">
        <f>Q252*H252</f>
        <v>1.4687999999999999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169</v>
      </c>
      <c r="AT252" s="218" t="s">
        <v>226</v>
      </c>
      <c r="AU252" s="218" t="s">
        <v>85</v>
      </c>
      <c r="AY252" s="20" t="s">
        <v>119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83</v>
      </c>
      <c r="BK252" s="219">
        <f>ROUND(I252*H252,2)</f>
        <v>0</v>
      </c>
      <c r="BL252" s="20" t="s">
        <v>126</v>
      </c>
      <c r="BM252" s="218" t="s">
        <v>397</v>
      </c>
    </row>
    <row r="253" s="14" customFormat="1">
      <c r="A253" s="14"/>
      <c r="B253" s="236"/>
      <c r="C253" s="237"/>
      <c r="D253" s="227" t="s">
        <v>130</v>
      </c>
      <c r="E253" s="238" t="s">
        <v>19</v>
      </c>
      <c r="F253" s="239" t="s">
        <v>393</v>
      </c>
      <c r="G253" s="237"/>
      <c r="H253" s="240">
        <v>18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130</v>
      </c>
      <c r="AU253" s="246" t="s">
        <v>85</v>
      </c>
      <c r="AV253" s="14" t="s">
        <v>85</v>
      </c>
      <c r="AW253" s="14" t="s">
        <v>37</v>
      </c>
      <c r="AX253" s="14" t="s">
        <v>75</v>
      </c>
      <c r="AY253" s="246" t="s">
        <v>119</v>
      </c>
    </row>
    <row r="254" s="16" customFormat="1">
      <c r="A254" s="16"/>
      <c r="B254" s="268"/>
      <c r="C254" s="269"/>
      <c r="D254" s="227" t="s">
        <v>130</v>
      </c>
      <c r="E254" s="270" t="s">
        <v>19</v>
      </c>
      <c r="F254" s="271" t="s">
        <v>306</v>
      </c>
      <c r="G254" s="269"/>
      <c r="H254" s="272">
        <v>18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8" t="s">
        <v>130</v>
      </c>
      <c r="AU254" s="278" t="s">
        <v>85</v>
      </c>
      <c r="AV254" s="16" t="s">
        <v>139</v>
      </c>
      <c r="AW254" s="16" t="s">
        <v>37</v>
      </c>
      <c r="AX254" s="16" t="s">
        <v>75</v>
      </c>
      <c r="AY254" s="278" t="s">
        <v>119</v>
      </c>
    </row>
    <row r="255" s="14" customFormat="1">
      <c r="A255" s="14"/>
      <c r="B255" s="236"/>
      <c r="C255" s="237"/>
      <c r="D255" s="227" t="s">
        <v>130</v>
      </c>
      <c r="E255" s="238" t="s">
        <v>19</v>
      </c>
      <c r="F255" s="239" t="s">
        <v>398</v>
      </c>
      <c r="G255" s="237"/>
      <c r="H255" s="240">
        <v>18.359999999999999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130</v>
      </c>
      <c r="AU255" s="246" t="s">
        <v>85</v>
      </c>
      <c r="AV255" s="14" t="s">
        <v>85</v>
      </c>
      <c r="AW255" s="14" t="s">
        <v>37</v>
      </c>
      <c r="AX255" s="14" t="s">
        <v>83</v>
      </c>
      <c r="AY255" s="246" t="s">
        <v>119</v>
      </c>
    </row>
    <row r="256" s="2" customFormat="1" ht="16.5" customHeight="1">
      <c r="A256" s="41"/>
      <c r="B256" s="42"/>
      <c r="C256" s="258" t="s">
        <v>399</v>
      </c>
      <c r="D256" s="258" t="s">
        <v>226</v>
      </c>
      <c r="E256" s="259" t="s">
        <v>400</v>
      </c>
      <c r="F256" s="260" t="s">
        <v>401</v>
      </c>
      <c r="G256" s="261" t="s">
        <v>153</v>
      </c>
      <c r="H256" s="262">
        <v>29</v>
      </c>
      <c r="I256" s="263"/>
      <c r="J256" s="264">
        <f>ROUND(I256*H256,2)</f>
        <v>0</v>
      </c>
      <c r="K256" s="260" t="s">
        <v>125</v>
      </c>
      <c r="L256" s="265"/>
      <c r="M256" s="266" t="s">
        <v>19</v>
      </c>
      <c r="N256" s="267" t="s">
        <v>46</v>
      </c>
      <c r="O256" s="87"/>
      <c r="P256" s="216">
        <f>O256*H256</f>
        <v>0</v>
      </c>
      <c r="Q256" s="216">
        <v>0.056000000000000001</v>
      </c>
      <c r="R256" s="216">
        <f>Q256*H256</f>
        <v>1.6240000000000001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169</v>
      </c>
      <c r="AT256" s="218" t="s">
        <v>226</v>
      </c>
      <c r="AU256" s="218" t="s">
        <v>85</v>
      </c>
      <c r="AY256" s="20" t="s">
        <v>119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83</v>
      </c>
      <c r="BK256" s="219">
        <f>ROUND(I256*H256,2)</f>
        <v>0</v>
      </c>
      <c r="BL256" s="20" t="s">
        <v>126</v>
      </c>
      <c r="BM256" s="218" t="s">
        <v>402</v>
      </c>
    </row>
    <row r="257" s="2" customFormat="1" ht="24.15" customHeight="1">
      <c r="A257" s="41"/>
      <c r="B257" s="42"/>
      <c r="C257" s="207" t="s">
        <v>403</v>
      </c>
      <c r="D257" s="207" t="s">
        <v>121</v>
      </c>
      <c r="E257" s="208" t="s">
        <v>404</v>
      </c>
      <c r="F257" s="209" t="s">
        <v>405</v>
      </c>
      <c r="G257" s="210" t="s">
        <v>153</v>
      </c>
      <c r="H257" s="211">
        <v>18.5</v>
      </c>
      <c r="I257" s="212"/>
      <c r="J257" s="213">
        <f>ROUND(I257*H257,2)</f>
        <v>0</v>
      </c>
      <c r="K257" s="209" t="s">
        <v>125</v>
      </c>
      <c r="L257" s="47"/>
      <c r="M257" s="214" t="s">
        <v>19</v>
      </c>
      <c r="N257" s="215" t="s">
        <v>46</v>
      </c>
      <c r="O257" s="87"/>
      <c r="P257" s="216">
        <f>O257*H257</f>
        <v>0</v>
      </c>
      <c r="Q257" s="216">
        <v>0.14066960000000001</v>
      </c>
      <c r="R257" s="216">
        <f>Q257*H257</f>
        <v>2.6023876000000001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126</v>
      </c>
      <c r="AT257" s="218" t="s">
        <v>121</v>
      </c>
      <c r="AU257" s="218" t="s">
        <v>85</v>
      </c>
      <c r="AY257" s="20" t="s">
        <v>119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83</v>
      </c>
      <c r="BK257" s="219">
        <f>ROUND(I257*H257,2)</f>
        <v>0</v>
      </c>
      <c r="BL257" s="20" t="s">
        <v>126</v>
      </c>
      <c r="BM257" s="218" t="s">
        <v>406</v>
      </c>
    </row>
    <row r="258" s="2" customFormat="1">
      <c r="A258" s="41"/>
      <c r="B258" s="42"/>
      <c r="C258" s="43"/>
      <c r="D258" s="220" t="s">
        <v>128</v>
      </c>
      <c r="E258" s="43"/>
      <c r="F258" s="221" t="s">
        <v>407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128</v>
      </c>
      <c r="AU258" s="20" t="s">
        <v>85</v>
      </c>
    </row>
    <row r="259" s="14" customFormat="1">
      <c r="A259" s="14"/>
      <c r="B259" s="236"/>
      <c r="C259" s="237"/>
      <c r="D259" s="227" t="s">
        <v>130</v>
      </c>
      <c r="E259" s="238" t="s">
        <v>19</v>
      </c>
      <c r="F259" s="239" t="s">
        <v>408</v>
      </c>
      <c r="G259" s="237"/>
      <c r="H259" s="240">
        <v>16.5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130</v>
      </c>
      <c r="AU259" s="246" t="s">
        <v>85</v>
      </c>
      <c r="AV259" s="14" t="s">
        <v>85</v>
      </c>
      <c r="AW259" s="14" t="s">
        <v>37</v>
      </c>
      <c r="AX259" s="14" t="s">
        <v>75</v>
      </c>
      <c r="AY259" s="246" t="s">
        <v>119</v>
      </c>
    </row>
    <row r="260" s="14" customFormat="1">
      <c r="A260" s="14"/>
      <c r="B260" s="236"/>
      <c r="C260" s="237"/>
      <c r="D260" s="227" t="s">
        <v>130</v>
      </c>
      <c r="E260" s="238" t="s">
        <v>19</v>
      </c>
      <c r="F260" s="239" t="s">
        <v>409</v>
      </c>
      <c r="G260" s="237"/>
      <c r="H260" s="240">
        <v>2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130</v>
      </c>
      <c r="AU260" s="246" t="s">
        <v>85</v>
      </c>
      <c r="AV260" s="14" t="s">
        <v>85</v>
      </c>
      <c r="AW260" s="14" t="s">
        <v>37</v>
      </c>
      <c r="AX260" s="14" t="s">
        <v>75</v>
      </c>
      <c r="AY260" s="246" t="s">
        <v>119</v>
      </c>
    </row>
    <row r="261" s="15" customFormat="1">
      <c r="A261" s="15"/>
      <c r="B261" s="247"/>
      <c r="C261" s="248"/>
      <c r="D261" s="227" t="s">
        <v>130</v>
      </c>
      <c r="E261" s="249" t="s">
        <v>19</v>
      </c>
      <c r="F261" s="250" t="s">
        <v>133</v>
      </c>
      <c r="G261" s="248"/>
      <c r="H261" s="251">
        <v>18.5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7" t="s">
        <v>130</v>
      </c>
      <c r="AU261" s="257" t="s">
        <v>85</v>
      </c>
      <c r="AV261" s="15" t="s">
        <v>126</v>
      </c>
      <c r="AW261" s="15" t="s">
        <v>37</v>
      </c>
      <c r="AX261" s="15" t="s">
        <v>83</v>
      </c>
      <c r="AY261" s="257" t="s">
        <v>119</v>
      </c>
    </row>
    <row r="262" s="2" customFormat="1" ht="16.5" customHeight="1">
      <c r="A262" s="41"/>
      <c r="B262" s="42"/>
      <c r="C262" s="258" t="s">
        <v>410</v>
      </c>
      <c r="D262" s="258" t="s">
        <v>226</v>
      </c>
      <c r="E262" s="259" t="s">
        <v>411</v>
      </c>
      <c r="F262" s="260" t="s">
        <v>412</v>
      </c>
      <c r="G262" s="261" t="s">
        <v>153</v>
      </c>
      <c r="H262" s="262">
        <v>2.04</v>
      </c>
      <c r="I262" s="263"/>
      <c r="J262" s="264">
        <f>ROUND(I262*H262,2)</f>
        <v>0</v>
      </c>
      <c r="K262" s="260" t="s">
        <v>125</v>
      </c>
      <c r="L262" s="265"/>
      <c r="M262" s="266" t="s">
        <v>19</v>
      </c>
      <c r="N262" s="267" t="s">
        <v>46</v>
      </c>
      <c r="O262" s="87"/>
      <c r="P262" s="216">
        <f>O262*H262</f>
        <v>0</v>
      </c>
      <c r="Q262" s="216">
        <v>0.14999999999999999</v>
      </c>
      <c r="R262" s="216">
        <f>Q262*H262</f>
        <v>0.30599999999999999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169</v>
      </c>
      <c r="AT262" s="218" t="s">
        <v>226</v>
      </c>
      <c r="AU262" s="218" t="s">
        <v>85</v>
      </c>
      <c r="AY262" s="20" t="s">
        <v>119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83</v>
      </c>
      <c r="BK262" s="219">
        <f>ROUND(I262*H262,2)</f>
        <v>0</v>
      </c>
      <c r="BL262" s="20" t="s">
        <v>126</v>
      </c>
      <c r="BM262" s="218" t="s">
        <v>413</v>
      </c>
    </row>
    <row r="263" s="14" customFormat="1">
      <c r="A263" s="14"/>
      <c r="B263" s="236"/>
      <c r="C263" s="237"/>
      <c r="D263" s="227" t="s">
        <v>130</v>
      </c>
      <c r="E263" s="238" t="s">
        <v>19</v>
      </c>
      <c r="F263" s="239" t="s">
        <v>409</v>
      </c>
      <c r="G263" s="237"/>
      <c r="H263" s="240">
        <v>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130</v>
      </c>
      <c r="AU263" s="246" t="s">
        <v>85</v>
      </c>
      <c r="AV263" s="14" t="s">
        <v>85</v>
      </c>
      <c r="AW263" s="14" t="s">
        <v>37</v>
      </c>
      <c r="AX263" s="14" t="s">
        <v>83</v>
      </c>
      <c r="AY263" s="246" t="s">
        <v>119</v>
      </c>
    </row>
    <row r="264" s="14" customFormat="1">
      <c r="A264" s="14"/>
      <c r="B264" s="236"/>
      <c r="C264" s="237"/>
      <c r="D264" s="227" t="s">
        <v>130</v>
      </c>
      <c r="E264" s="237"/>
      <c r="F264" s="239" t="s">
        <v>414</v>
      </c>
      <c r="G264" s="237"/>
      <c r="H264" s="240">
        <v>2.04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130</v>
      </c>
      <c r="AU264" s="246" t="s">
        <v>85</v>
      </c>
      <c r="AV264" s="14" t="s">
        <v>85</v>
      </c>
      <c r="AW264" s="14" t="s">
        <v>4</v>
      </c>
      <c r="AX264" s="14" t="s">
        <v>83</v>
      </c>
      <c r="AY264" s="246" t="s">
        <v>119</v>
      </c>
    </row>
    <row r="265" s="2" customFormat="1" ht="16.5" customHeight="1">
      <c r="A265" s="41"/>
      <c r="B265" s="42"/>
      <c r="C265" s="207" t="s">
        <v>415</v>
      </c>
      <c r="D265" s="207" t="s">
        <v>121</v>
      </c>
      <c r="E265" s="208" t="s">
        <v>416</v>
      </c>
      <c r="F265" s="209" t="s">
        <v>417</v>
      </c>
      <c r="G265" s="210" t="s">
        <v>172</v>
      </c>
      <c r="H265" s="211">
        <v>0.435</v>
      </c>
      <c r="I265" s="212"/>
      <c r="J265" s="213">
        <f>ROUND(I265*H265,2)</f>
        <v>0</v>
      </c>
      <c r="K265" s="209" t="s">
        <v>125</v>
      </c>
      <c r="L265" s="47"/>
      <c r="M265" s="214" t="s">
        <v>19</v>
      </c>
      <c r="N265" s="215" t="s">
        <v>46</v>
      </c>
      <c r="O265" s="87"/>
      <c r="P265" s="216">
        <f>O265*H265</f>
        <v>0</v>
      </c>
      <c r="Q265" s="216">
        <v>2.2563399999999998</v>
      </c>
      <c r="R265" s="216">
        <f>Q265*H265</f>
        <v>0.98150789999999988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126</v>
      </c>
      <c r="AT265" s="218" t="s">
        <v>121</v>
      </c>
      <c r="AU265" s="218" t="s">
        <v>85</v>
      </c>
      <c r="AY265" s="20" t="s">
        <v>119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83</v>
      </c>
      <c r="BK265" s="219">
        <f>ROUND(I265*H265,2)</f>
        <v>0</v>
      </c>
      <c r="BL265" s="20" t="s">
        <v>126</v>
      </c>
      <c r="BM265" s="218" t="s">
        <v>418</v>
      </c>
    </row>
    <row r="266" s="2" customFormat="1">
      <c r="A266" s="41"/>
      <c r="B266" s="42"/>
      <c r="C266" s="43"/>
      <c r="D266" s="220" t="s">
        <v>128</v>
      </c>
      <c r="E266" s="43"/>
      <c r="F266" s="221" t="s">
        <v>419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128</v>
      </c>
      <c r="AU266" s="20" t="s">
        <v>85</v>
      </c>
    </row>
    <row r="267" s="14" customFormat="1">
      <c r="A267" s="14"/>
      <c r="B267" s="236"/>
      <c r="C267" s="237"/>
      <c r="D267" s="227" t="s">
        <v>130</v>
      </c>
      <c r="E267" s="238" t="s">
        <v>19</v>
      </c>
      <c r="F267" s="239" t="s">
        <v>420</v>
      </c>
      <c r="G267" s="237"/>
      <c r="H267" s="240">
        <v>0.435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130</v>
      </c>
      <c r="AU267" s="246" t="s">
        <v>85</v>
      </c>
      <c r="AV267" s="14" t="s">
        <v>85</v>
      </c>
      <c r="AW267" s="14" t="s">
        <v>37</v>
      </c>
      <c r="AX267" s="14" t="s">
        <v>83</v>
      </c>
      <c r="AY267" s="246" t="s">
        <v>119</v>
      </c>
    </row>
    <row r="268" s="2" customFormat="1" ht="21.75" customHeight="1">
      <c r="A268" s="41"/>
      <c r="B268" s="42"/>
      <c r="C268" s="207" t="s">
        <v>421</v>
      </c>
      <c r="D268" s="207" t="s">
        <v>121</v>
      </c>
      <c r="E268" s="208" t="s">
        <v>422</v>
      </c>
      <c r="F268" s="209" t="s">
        <v>423</v>
      </c>
      <c r="G268" s="210" t="s">
        <v>153</v>
      </c>
      <c r="H268" s="211">
        <v>25</v>
      </c>
      <c r="I268" s="212"/>
      <c r="J268" s="213">
        <f>ROUND(I268*H268,2)</f>
        <v>0</v>
      </c>
      <c r="K268" s="209" t="s">
        <v>125</v>
      </c>
      <c r="L268" s="47"/>
      <c r="M268" s="214" t="s">
        <v>19</v>
      </c>
      <c r="N268" s="215" t="s">
        <v>46</v>
      </c>
      <c r="O268" s="87"/>
      <c r="P268" s="216">
        <f>O268*H268</f>
        <v>0</v>
      </c>
      <c r="Q268" s="216">
        <v>1.863E-06</v>
      </c>
      <c r="R268" s="216">
        <f>Q268*H268</f>
        <v>4.6575E-05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126</v>
      </c>
      <c r="AT268" s="218" t="s">
        <v>121</v>
      </c>
      <c r="AU268" s="218" t="s">
        <v>85</v>
      </c>
      <c r="AY268" s="20" t="s">
        <v>119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83</v>
      </c>
      <c r="BK268" s="219">
        <f>ROUND(I268*H268,2)</f>
        <v>0</v>
      </c>
      <c r="BL268" s="20" t="s">
        <v>126</v>
      </c>
      <c r="BM268" s="218" t="s">
        <v>424</v>
      </c>
    </row>
    <row r="269" s="2" customFormat="1">
      <c r="A269" s="41"/>
      <c r="B269" s="42"/>
      <c r="C269" s="43"/>
      <c r="D269" s="220" t="s">
        <v>128</v>
      </c>
      <c r="E269" s="43"/>
      <c r="F269" s="221" t="s">
        <v>425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128</v>
      </c>
      <c r="AU269" s="20" t="s">
        <v>85</v>
      </c>
    </row>
    <row r="270" s="13" customFormat="1">
      <c r="A270" s="13"/>
      <c r="B270" s="225"/>
      <c r="C270" s="226"/>
      <c r="D270" s="227" t="s">
        <v>130</v>
      </c>
      <c r="E270" s="228" t="s">
        <v>19</v>
      </c>
      <c r="F270" s="229" t="s">
        <v>283</v>
      </c>
      <c r="G270" s="226"/>
      <c r="H270" s="228" t="s">
        <v>19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130</v>
      </c>
      <c r="AU270" s="235" t="s">
        <v>85</v>
      </c>
      <c r="AV270" s="13" t="s">
        <v>83</v>
      </c>
      <c r="AW270" s="13" t="s">
        <v>37</v>
      </c>
      <c r="AX270" s="13" t="s">
        <v>75</v>
      </c>
      <c r="AY270" s="235" t="s">
        <v>119</v>
      </c>
    </row>
    <row r="271" s="14" customFormat="1">
      <c r="A271" s="14"/>
      <c r="B271" s="236"/>
      <c r="C271" s="237"/>
      <c r="D271" s="227" t="s">
        <v>130</v>
      </c>
      <c r="E271" s="238" t="s">
        <v>19</v>
      </c>
      <c r="F271" s="239" t="s">
        <v>426</v>
      </c>
      <c r="G271" s="237"/>
      <c r="H271" s="240">
        <v>25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130</v>
      </c>
      <c r="AU271" s="246" t="s">
        <v>85</v>
      </c>
      <c r="AV271" s="14" t="s">
        <v>85</v>
      </c>
      <c r="AW271" s="14" t="s">
        <v>37</v>
      </c>
      <c r="AX271" s="14" t="s">
        <v>83</v>
      </c>
      <c r="AY271" s="246" t="s">
        <v>119</v>
      </c>
    </row>
    <row r="272" s="2" customFormat="1" ht="24.15" customHeight="1">
      <c r="A272" s="41"/>
      <c r="B272" s="42"/>
      <c r="C272" s="207" t="s">
        <v>427</v>
      </c>
      <c r="D272" s="207" t="s">
        <v>121</v>
      </c>
      <c r="E272" s="208" t="s">
        <v>428</v>
      </c>
      <c r="F272" s="209" t="s">
        <v>429</v>
      </c>
      <c r="G272" s="210" t="s">
        <v>153</v>
      </c>
      <c r="H272" s="211">
        <v>25</v>
      </c>
      <c r="I272" s="212"/>
      <c r="J272" s="213">
        <f>ROUND(I272*H272,2)</f>
        <v>0</v>
      </c>
      <c r="K272" s="209" t="s">
        <v>125</v>
      </c>
      <c r="L272" s="47"/>
      <c r="M272" s="214" t="s">
        <v>19</v>
      </c>
      <c r="N272" s="215" t="s">
        <v>46</v>
      </c>
      <c r="O272" s="87"/>
      <c r="P272" s="216">
        <f>O272*H272</f>
        <v>0</v>
      </c>
      <c r="Q272" s="216">
        <v>0.0001103</v>
      </c>
      <c r="R272" s="216">
        <f>Q272*H272</f>
        <v>0.0027575</v>
      </c>
      <c r="S272" s="216">
        <v>0</v>
      </c>
      <c r="T272" s="21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8" t="s">
        <v>126</v>
      </c>
      <c r="AT272" s="218" t="s">
        <v>121</v>
      </c>
      <c r="AU272" s="218" t="s">
        <v>85</v>
      </c>
      <c r="AY272" s="20" t="s">
        <v>119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20" t="s">
        <v>83</v>
      </c>
      <c r="BK272" s="219">
        <f>ROUND(I272*H272,2)</f>
        <v>0</v>
      </c>
      <c r="BL272" s="20" t="s">
        <v>126</v>
      </c>
      <c r="BM272" s="218" t="s">
        <v>430</v>
      </c>
    </row>
    <row r="273" s="2" customFormat="1">
      <c r="A273" s="41"/>
      <c r="B273" s="42"/>
      <c r="C273" s="43"/>
      <c r="D273" s="220" t="s">
        <v>128</v>
      </c>
      <c r="E273" s="43"/>
      <c r="F273" s="221" t="s">
        <v>431</v>
      </c>
      <c r="G273" s="43"/>
      <c r="H273" s="43"/>
      <c r="I273" s="222"/>
      <c r="J273" s="43"/>
      <c r="K273" s="43"/>
      <c r="L273" s="47"/>
      <c r="M273" s="223"/>
      <c r="N273" s="224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128</v>
      </c>
      <c r="AU273" s="20" t="s">
        <v>85</v>
      </c>
    </row>
    <row r="274" s="2" customFormat="1" ht="16.5" customHeight="1">
      <c r="A274" s="41"/>
      <c r="B274" s="42"/>
      <c r="C274" s="207" t="s">
        <v>432</v>
      </c>
      <c r="D274" s="207" t="s">
        <v>121</v>
      </c>
      <c r="E274" s="208" t="s">
        <v>433</v>
      </c>
      <c r="F274" s="209" t="s">
        <v>434</v>
      </c>
      <c r="G274" s="210" t="s">
        <v>153</v>
      </c>
      <c r="H274" s="211">
        <v>25</v>
      </c>
      <c r="I274" s="212"/>
      <c r="J274" s="213">
        <f>ROUND(I274*H274,2)</f>
        <v>0</v>
      </c>
      <c r="K274" s="209" t="s">
        <v>125</v>
      </c>
      <c r="L274" s="47"/>
      <c r="M274" s="214" t="s">
        <v>19</v>
      </c>
      <c r="N274" s="215" t="s">
        <v>46</v>
      </c>
      <c r="O274" s="87"/>
      <c r="P274" s="216">
        <f>O274*H274</f>
        <v>0</v>
      </c>
      <c r="Q274" s="216">
        <v>1.2950000000000001E-06</v>
      </c>
      <c r="R274" s="216">
        <f>Q274*H274</f>
        <v>3.2375000000000001E-05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126</v>
      </c>
      <c r="AT274" s="218" t="s">
        <v>121</v>
      </c>
      <c r="AU274" s="218" t="s">
        <v>85</v>
      </c>
      <c r="AY274" s="20" t="s">
        <v>119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83</v>
      </c>
      <c r="BK274" s="219">
        <f>ROUND(I274*H274,2)</f>
        <v>0</v>
      </c>
      <c r="BL274" s="20" t="s">
        <v>126</v>
      </c>
      <c r="BM274" s="218" t="s">
        <v>435</v>
      </c>
    </row>
    <row r="275" s="2" customFormat="1">
      <c r="A275" s="41"/>
      <c r="B275" s="42"/>
      <c r="C275" s="43"/>
      <c r="D275" s="220" t="s">
        <v>128</v>
      </c>
      <c r="E275" s="43"/>
      <c r="F275" s="221" t="s">
        <v>436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128</v>
      </c>
      <c r="AU275" s="20" t="s">
        <v>85</v>
      </c>
    </row>
    <row r="276" s="13" customFormat="1">
      <c r="A276" s="13"/>
      <c r="B276" s="225"/>
      <c r="C276" s="226"/>
      <c r="D276" s="227" t="s">
        <v>130</v>
      </c>
      <c r="E276" s="228" t="s">
        <v>19</v>
      </c>
      <c r="F276" s="229" t="s">
        <v>437</v>
      </c>
      <c r="G276" s="226"/>
      <c r="H276" s="228" t="s">
        <v>19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130</v>
      </c>
      <c r="AU276" s="235" t="s">
        <v>85</v>
      </c>
      <c r="AV276" s="13" t="s">
        <v>83</v>
      </c>
      <c r="AW276" s="13" t="s">
        <v>37</v>
      </c>
      <c r="AX276" s="13" t="s">
        <v>75</v>
      </c>
      <c r="AY276" s="235" t="s">
        <v>119</v>
      </c>
    </row>
    <row r="277" s="14" customFormat="1">
      <c r="A277" s="14"/>
      <c r="B277" s="236"/>
      <c r="C277" s="237"/>
      <c r="D277" s="227" t="s">
        <v>130</v>
      </c>
      <c r="E277" s="238" t="s">
        <v>19</v>
      </c>
      <c r="F277" s="239" t="s">
        <v>438</v>
      </c>
      <c r="G277" s="237"/>
      <c r="H277" s="240">
        <v>25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130</v>
      </c>
      <c r="AU277" s="246" t="s">
        <v>85</v>
      </c>
      <c r="AV277" s="14" t="s">
        <v>85</v>
      </c>
      <c r="AW277" s="14" t="s">
        <v>37</v>
      </c>
      <c r="AX277" s="14" t="s">
        <v>83</v>
      </c>
      <c r="AY277" s="246" t="s">
        <v>119</v>
      </c>
    </row>
    <row r="278" s="2" customFormat="1" ht="21.75" customHeight="1">
      <c r="A278" s="41"/>
      <c r="B278" s="42"/>
      <c r="C278" s="207" t="s">
        <v>439</v>
      </c>
      <c r="D278" s="207" t="s">
        <v>121</v>
      </c>
      <c r="E278" s="208" t="s">
        <v>440</v>
      </c>
      <c r="F278" s="209" t="s">
        <v>441</v>
      </c>
      <c r="G278" s="210" t="s">
        <v>124</v>
      </c>
      <c r="H278" s="211">
        <v>50</v>
      </c>
      <c r="I278" s="212"/>
      <c r="J278" s="213">
        <f>ROUND(I278*H278,2)</f>
        <v>0</v>
      </c>
      <c r="K278" s="209" t="s">
        <v>125</v>
      </c>
      <c r="L278" s="47"/>
      <c r="M278" s="214" t="s">
        <v>19</v>
      </c>
      <c r="N278" s="215" t="s">
        <v>46</v>
      </c>
      <c r="O278" s="87"/>
      <c r="P278" s="216">
        <f>O278*H278</f>
        <v>0</v>
      </c>
      <c r="Q278" s="216">
        <v>0</v>
      </c>
      <c r="R278" s="216">
        <f>Q278*H278</f>
        <v>0</v>
      </c>
      <c r="S278" s="216">
        <v>0.01</v>
      </c>
      <c r="T278" s="217">
        <f>S278*H278</f>
        <v>0.5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126</v>
      </c>
      <c r="AT278" s="218" t="s">
        <v>121</v>
      </c>
      <c r="AU278" s="218" t="s">
        <v>85</v>
      </c>
      <c r="AY278" s="20" t="s">
        <v>119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83</v>
      </c>
      <c r="BK278" s="219">
        <f>ROUND(I278*H278,2)</f>
        <v>0</v>
      </c>
      <c r="BL278" s="20" t="s">
        <v>126</v>
      </c>
      <c r="BM278" s="218" t="s">
        <v>442</v>
      </c>
    </row>
    <row r="279" s="2" customFormat="1">
      <c r="A279" s="41"/>
      <c r="B279" s="42"/>
      <c r="C279" s="43"/>
      <c r="D279" s="220" t="s">
        <v>128</v>
      </c>
      <c r="E279" s="43"/>
      <c r="F279" s="221" t="s">
        <v>443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128</v>
      </c>
      <c r="AU279" s="20" t="s">
        <v>85</v>
      </c>
    </row>
    <row r="280" s="13" customFormat="1">
      <c r="A280" s="13"/>
      <c r="B280" s="225"/>
      <c r="C280" s="226"/>
      <c r="D280" s="227" t="s">
        <v>130</v>
      </c>
      <c r="E280" s="228" t="s">
        <v>19</v>
      </c>
      <c r="F280" s="229" t="s">
        <v>283</v>
      </c>
      <c r="G280" s="226"/>
      <c r="H280" s="228" t="s">
        <v>19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130</v>
      </c>
      <c r="AU280" s="235" t="s">
        <v>85</v>
      </c>
      <c r="AV280" s="13" t="s">
        <v>83</v>
      </c>
      <c r="AW280" s="13" t="s">
        <v>37</v>
      </c>
      <c r="AX280" s="13" t="s">
        <v>75</v>
      </c>
      <c r="AY280" s="235" t="s">
        <v>119</v>
      </c>
    </row>
    <row r="281" s="14" customFormat="1">
      <c r="A281" s="14"/>
      <c r="B281" s="236"/>
      <c r="C281" s="237"/>
      <c r="D281" s="227" t="s">
        <v>130</v>
      </c>
      <c r="E281" s="238" t="s">
        <v>19</v>
      </c>
      <c r="F281" s="239" t="s">
        <v>444</v>
      </c>
      <c r="G281" s="237"/>
      <c r="H281" s="240">
        <v>50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130</v>
      </c>
      <c r="AU281" s="246" t="s">
        <v>85</v>
      </c>
      <c r="AV281" s="14" t="s">
        <v>85</v>
      </c>
      <c r="AW281" s="14" t="s">
        <v>37</v>
      </c>
      <c r="AX281" s="14" t="s">
        <v>83</v>
      </c>
      <c r="AY281" s="246" t="s">
        <v>119</v>
      </c>
    </row>
    <row r="282" s="12" customFormat="1" ht="20.88" customHeight="1">
      <c r="A282" s="12"/>
      <c r="B282" s="191"/>
      <c r="C282" s="192"/>
      <c r="D282" s="193" t="s">
        <v>74</v>
      </c>
      <c r="E282" s="205" t="s">
        <v>445</v>
      </c>
      <c r="F282" s="205" t="s">
        <v>446</v>
      </c>
      <c r="G282" s="192"/>
      <c r="H282" s="192"/>
      <c r="I282" s="195"/>
      <c r="J282" s="206">
        <f>BK282</f>
        <v>0</v>
      </c>
      <c r="K282" s="192"/>
      <c r="L282" s="197"/>
      <c r="M282" s="198"/>
      <c r="N282" s="199"/>
      <c r="O282" s="199"/>
      <c r="P282" s="200">
        <f>SUM(P283:P301)</f>
        <v>0</v>
      </c>
      <c r="Q282" s="199"/>
      <c r="R282" s="200">
        <f>SUM(R283:R301)</f>
        <v>0</v>
      </c>
      <c r="S282" s="199"/>
      <c r="T282" s="201">
        <f>SUM(T283:T301)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2" t="s">
        <v>83</v>
      </c>
      <c r="AT282" s="203" t="s">
        <v>74</v>
      </c>
      <c r="AU282" s="203" t="s">
        <v>85</v>
      </c>
      <c r="AY282" s="202" t="s">
        <v>119</v>
      </c>
      <c r="BK282" s="204">
        <f>SUM(BK283:BK301)</f>
        <v>0</v>
      </c>
    </row>
    <row r="283" s="2" customFormat="1" ht="24.15" customHeight="1">
      <c r="A283" s="41"/>
      <c r="B283" s="42"/>
      <c r="C283" s="207" t="s">
        <v>447</v>
      </c>
      <c r="D283" s="207" t="s">
        <v>121</v>
      </c>
      <c r="E283" s="208" t="s">
        <v>448</v>
      </c>
      <c r="F283" s="209" t="s">
        <v>449</v>
      </c>
      <c r="G283" s="210" t="s">
        <v>213</v>
      </c>
      <c r="H283" s="211">
        <v>17.164000000000001</v>
      </c>
      <c r="I283" s="212"/>
      <c r="J283" s="213">
        <f>ROUND(I283*H283,2)</f>
        <v>0</v>
      </c>
      <c r="K283" s="209" t="s">
        <v>125</v>
      </c>
      <c r="L283" s="47"/>
      <c r="M283" s="214" t="s">
        <v>19</v>
      </c>
      <c r="N283" s="215" t="s">
        <v>46</v>
      </c>
      <c r="O283" s="87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126</v>
      </c>
      <c r="AT283" s="218" t="s">
        <v>121</v>
      </c>
      <c r="AU283" s="218" t="s">
        <v>139</v>
      </c>
      <c r="AY283" s="20" t="s">
        <v>119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83</v>
      </c>
      <c r="BK283" s="219">
        <f>ROUND(I283*H283,2)</f>
        <v>0</v>
      </c>
      <c r="BL283" s="20" t="s">
        <v>126</v>
      </c>
      <c r="BM283" s="218" t="s">
        <v>450</v>
      </c>
    </row>
    <row r="284" s="2" customFormat="1">
      <c r="A284" s="41"/>
      <c r="B284" s="42"/>
      <c r="C284" s="43"/>
      <c r="D284" s="220" t="s">
        <v>128</v>
      </c>
      <c r="E284" s="43"/>
      <c r="F284" s="221" t="s">
        <v>451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128</v>
      </c>
      <c r="AU284" s="20" t="s">
        <v>139</v>
      </c>
    </row>
    <row r="285" s="14" customFormat="1">
      <c r="A285" s="14"/>
      <c r="B285" s="236"/>
      <c r="C285" s="237"/>
      <c r="D285" s="227" t="s">
        <v>130</v>
      </c>
      <c r="E285" s="238" t="s">
        <v>19</v>
      </c>
      <c r="F285" s="239" t="s">
        <v>452</v>
      </c>
      <c r="G285" s="237"/>
      <c r="H285" s="240">
        <v>17.164000000000001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130</v>
      </c>
      <c r="AU285" s="246" t="s">
        <v>139</v>
      </c>
      <c r="AV285" s="14" t="s">
        <v>85</v>
      </c>
      <c r="AW285" s="14" t="s">
        <v>37</v>
      </c>
      <c r="AX285" s="14" t="s">
        <v>83</v>
      </c>
      <c r="AY285" s="246" t="s">
        <v>119</v>
      </c>
    </row>
    <row r="286" s="2" customFormat="1" ht="24.15" customHeight="1">
      <c r="A286" s="41"/>
      <c r="B286" s="42"/>
      <c r="C286" s="207" t="s">
        <v>453</v>
      </c>
      <c r="D286" s="207" t="s">
        <v>121</v>
      </c>
      <c r="E286" s="208" t="s">
        <v>454</v>
      </c>
      <c r="F286" s="209" t="s">
        <v>455</v>
      </c>
      <c r="G286" s="210" t="s">
        <v>213</v>
      </c>
      <c r="H286" s="211">
        <v>223.13200000000001</v>
      </c>
      <c r="I286" s="212"/>
      <c r="J286" s="213">
        <f>ROUND(I286*H286,2)</f>
        <v>0</v>
      </c>
      <c r="K286" s="209" t="s">
        <v>125</v>
      </c>
      <c r="L286" s="47"/>
      <c r="M286" s="214" t="s">
        <v>19</v>
      </c>
      <c r="N286" s="215" t="s">
        <v>46</v>
      </c>
      <c r="O286" s="87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126</v>
      </c>
      <c r="AT286" s="218" t="s">
        <v>121</v>
      </c>
      <c r="AU286" s="218" t="s">
        <v>139</v>
      </c>
      <c r="AY286" s="20" t="s">
        <v>119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83</v>
      </c>
      <c r="BK286" s="219">
        <f>ROUND(I286*H286,2)</f>
        <v>0</v>
      </c>
      <c r="BL286" s="20" t="s">
        <v>126</v>
      </c>
      <c r="BM286" s="218" t="s">
        <v>456</v>
      </c>
    </row>
    <row r="287" s="2" customFormat="1">
      <c r="A287" s="41"/>
      <c r="B287" s="42"/>
      <c r="C287" s="43"/>
      <c r="D287" s="220" t="s">
        <v>128</v>
      </c>
      <c r="E287" s="43"/>
      <c r="F287" s="221" t="s">
        <v>457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128</v>
      </c>
      <c r="AU287" s="20" t="s">
        <v>139</v>
      </c>
    </row>
    <row r="288" s="14" customFormat="1">
      <c r="A288" s="14"/>
      <c r="B288" s="236"/>
      <c r="C288" s="237"/>
      <c r="D288" s="227" t="s">
        <v>130</v>
      </c>
      <c r="E288" s="238" t="s">
        <v>19</v>
      </c>
      <c r="F288" s="239" t="s">
        <v>458</v>
      </c>
      <c r="G288" s="237"/>
      <c r="H288" s="240">
        <v>223.13200000000001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130</v>
      </c>
      <c r="AU288" s="246" t="s">
        <v>139</v>
      </c>
      <c r="AV288" s="14" t="s">
        <v>85</v>
      </c>
      <c r="AW288" s="14" t="s">
        <v>37</v>
      </c>
      <c r="AX288" s="14" t="s">
        <v>83</v>
      </c>
      <c r="AY288" s="246" t="s">
        <v>119</v>
      </c>
    </row>
    <row r="289" s="2" customFormat="1" ht="24.15" customHeight="1">
      <c r="A289" s="41"/>
      <c r="B289" s="42"/>
      <c r="C289" s="207" t="s">
        <v>459</v>
      </c>
      <c r="D289" s="207" t="s">
        <v>121</v>
      </c>
      <c r="E289" s="208" t="s">
        <v>460</v>
      </c>
      <c r="F289" s="209" t="s">
        <v>461</v>
      </c>
      <c r="G289" s="210" t="s">
        <v>213</v>
      </c>
      <c r="H289" s="211">
        <v>47.079999999999998</v>
      </c>
      <c r="I289" s="212"/>
      <c r="J289" s="213">
        <f>ROUND(I289*H289,2)</f>
        <v>0</v>
      </c>
      <c r="K289" s="209" t="s">
        <v>125</v>
      </c>
      <c r="L289" s="47"/>
      <c r="M289" s="214" t="s">
        <v>19</v>
      </c>
      <c r="N289" s="215" t="s">
        <v>46</v>
      </c>
      <c r="O289" s="87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8" t="s">
        <v>126</v>
      </c>
      <c r="AT289" s="218" t="s">
        <v>121</v>
      </c>
      <c r="AU289" s="218" t="s">
        <v>139</v>
      </c>
      <c r="AY289" s="20" t="s">
        <v>119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20" t="s">
        <v>83</v>
      </c>
      <c r="BK289" s="219">
        <f>ROUND(I289*H289,2)</f>
        <v>0</v>
      </c>
      <c r="BL289" s="20" t="s">
        <v>126</v>
      </c>
      <c r="BM289" s="218" t="s">
        <v>462</v>
      </c>
    </row>
    <row r="290" s="2" customFormat="1">
      <c r="A290" s="41"/>
      <c r="B290" s="42"/>
      <c r="C290" s="43"/>
      <c r="D290" s="220" t="s">
        <v>128</v>
      </c>
      <c r="E290" s="43"/>
      <c r="F290" s="221" t="s">
        <v>463</v>
      </c>
      <c r="G290" s="43"/>
      <c r="H290" s="43"/>
      <c r="I290" s="222"/>
      <c r="J290" s="43"/>
      <c r="K290" s="43"/>
      <c r="L290" s="47"/>
      <c r="M290" s="223"/>
      <c r="N290" s="224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128</v>
      </c>
      <c r="AU290" s="20" t="s">
        <v>139</v>
      </c>
    </row>
    <row r="291" s="14" customFormat="1">
      <c r="A291" s="14"/>
      <c r="B291" s="236"/>
      <c r="C291" s="237"/>
      <c r="D291" s="227" t="s">
        <v>130</v>
      </c>
      <c r="E291" s="238" t="s">
        <v>19</v>
      </c>
      <c r="F291" s="239" t="s">
        <v>464</v>
      </c>
      <c r="G291" s="237"/>
      <c r="H291" s="240">
        <v>47.079999999999998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130</v>
      </c>
      <c r="AU291" s="246" t="s">
        <v>139</v>
      </c>
      <c r="AV291" s="14" t="s">
        <v>85</v>
      </c>
      <c r="AW291" s="14" t="s">
        <v>37</v>
      </c>
      <c r="AX291" s="14" t="s">
        <v>75</v>
      </c>
      <c r="AY291" s="246" t="s">
        <v>119</v>
      </c>
    </row>
    <row r="292" s="15" customFormat="1">
      <c r="A292" s="15"/>
      <c r="B292" s="247"/>
      <c r="C292" s="248"/>
      <c r="D292" s="227" t="s">
        <v>130</v>
      </c>
      <c r="E292" s="249" t="s">
        <v>19</v>
      </c>
      <c r="F292" s="250" t="s">
        <v>133</v>
      </c>
      <c r="G292" s="248"/>
      <c r="H292" s="251">
        <v>47.079999999999998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7" t="s">
        <v>130</v>
      </c>
      <c r="AU292" s="257" t="s">
        <v>139</v>
      </c>
      <c r="AV292" s="15" t="s">
        <v>126</v>
      </c>
      <c r="AW292" s="15" t="s">
        <v>37</v>
      </c>
      <c r="AX292" s="15" t="s">
        <v>83</v>
      </c>
      <c r="AY292" s="257" t="s">
        <v>119</v>
      </c>
    </row>
    <row r="293" s="2" customFormat="1" ht="24.15" customHeight="1">
      <c r="A293" s="41"/>
      <c r="B293" s="42"/>
      <c r="C293" s="207" t="s">
        <v>465</v>
      </c>
      <c r="D293" s="207" t="s">
        <v>121</v>
      </c>
      <c r="E293" s="208" t="s">
        <v>466</v>
      </c>
      <c r="F293" s="209" t="s">
        <v>455</v>
      </c>
      <c r="G293" s="210" t="s">
        <v>213</v>
      </c>
      <c r="H293" s="211">
        <v>612.03999999999996</v>
      </c>
      <c r="I293" s="212"/>
      <c r="J293" s="213">
        <f>ROUND(I293*H293,2)</f>
        <v>0</v>
      </c>
      <c r="K293" s="209" t="s">
        <v>125</v>
      </c>
      <c r="L293" s="47"/>
      <c r="M293" s="214" t="s">
        <v>19</v>
      </c>
      <c r="N293" s="215" t="s">
        <v>46</v>
      </c>
      <c r="O293" s="87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126</v>
      </c>
      <c r="AT293" s="218" t="s">
        <v>121</v>
      </c>
      <c r="AU293" s="218" t="s">
        <v>139</v>
      </c>
      <c r="AY293" s="20" t="s">
        <v>119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83</v>
      </c>
      <c r="BK293" s="219">
        <f>ROUND(I293*H293,2)</f>
        <v>0</v>
      </c>
      <c r="BL293" s="20" t="s">
        <v>126</v>
      </c>
      <c r="BM293" s="218" t="s">
        <v>467</v>
      </c>
    </row>
    <row r="294" s="2" customFormat="1">
      <c r="A294" s="41"/>
      <c r="B294" s="42"/>
      <c r="C294" s="43"/>
      <c r="D294" s="220" t="s">
        <v>128</v>
      </c>
      <c r="E294" s="43"/>
      <c r="F294" s="221" t="s">
        <v>468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128</v>
      </c>
      <c r="AU294" s="20" t="s">
        <v>139</v>
      </c>
    </row>
    <row r="295" s="14" customFormat="1">
      <c r="A295" s="14"/>
      <c r="B295" s="236"/>
      <c r="C295" s="237"/>
      <c r="D295" s="227" t="s">
        <v>130</v>
      </c>
      <c r="E295" s="238" t="s">
        <v>19</v>
      </c>
      <c r="F295" s="239" t="s">
        <v>469</v>
      </c>
      <c r="G295" s="237"/>
      <c r="H295" s="240">
        <v>612.03999999999996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130</v>
      </c>
      <c r="AU295" s="246" t="s">
        <v>139</v>
      </c>
      <c r="AV295" s="14" t="s">
        <v>85</v>
      </c>
      <c r="AW295" s="14" t="s">
        <v>37</v>
      </c>
      <c r="AX295" s="14" t="s">
        <v>83</v>
      </c>
      <c r="AY295" s="246" t="s">
        <v>119</v>
      </c>
    </row>
    <row r="296" s="2" customFormat="1" ht="16.5" customHeight="1">
      <c r="A296" s="41"/>
      <c r="B296" s="42"/>
      <c r="C296" s="207" t="s">
        <v>470</v>
      </c>
      <c r="D296" s="207" t="s">
        <v>121</v>
      </c>
      <c r="E296" s="208" t="s">
        <v>471</v>
      </c>
      <c r="F296" s="209" t="s">
        <v>472</v>
      </c>
      <c r="G296" s="210" t="s">
        <v>213</v>
      </c>
      <c r="H296" s="211">
        <v>64.244</v>
      </c>
      <c r="I296" s="212"/>
      <c r="J296" s="213">
        <f>ROUND(I296*H296,2)</f>
        <v>0</v>
      </c>
      <c r="K296" s="209" t="s">
        <v>125</v>
      </c>
      <c r="L296" s="47"/>
      <c r="M296" s="214" t="s">
        <v>19</v>
      </c>
      <c r="N296" s="215" t="s">
        <v>46</v>
      </c>
      <c r="O296" s="87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126</v>
      </c>
      <c r="AT296" s="218" t="s">
        <v>121</v>
      </c>
      <c r="AU296" s="218" t="s">
        <v>139</v>
      </c>
      <c r="AY296" s="20" t="s">
        <v>119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83</v>
      </c>
      <c r="BK296" s="219">
        <f>ROUND(I296*H296,2)</f>
        <v>0</v>
      </c>
      <c r="BL296" s="20" t="s">
        <v>126</v>
      </c>
      <c r="BM296" s="218" t="s">
        <v>473</v>
      </c>
    </row>
    <row r="297" s="2" customFormat="1">
      <c r="A297" s="41"/>
      <c r="B297" s="42"/>
      <c r="C297" s="43"/>
      <c r="D297" s="220" t="s">
        <v>128</v>
      </c>
      <c r="E297" s="43"/>
      <c r="F297" s="221" t="s">
        <v>474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128</v>
      </c>
      <c r="AU297" s="20" t="s">
        <v>139</v>
      </c>
    </row>
    <row r="298" s="14" customFormat="1">
      <c r="A298" s="14"/>
      <c r="B298" s="236"/>
      <c r="C298" s="237"/>
      <c r="D298" s="227" t="s">
        <v>130</v>
      </c>
      <c r="E298" s="238" t="s">
        <v>19</v>
      </c>
      <c r="F298" s="239" t="s">
        <v>475</v>
      </c>
      <c r="G298" s="237"/>
      <c r="H298" s="240">
        <v>64.244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130</v>
      </c>
      <c r="AU298" s="246" t="s">
        <v>139</v>
      </c>
      <c r="AV298" s="14" t="s">
        <v>85</v>
      </c>
      <c r="AW298" s="14" t="s">
        <v>37</v>
      </c>
      <c r="AX298" s="14" t="s">
        <v>75</v>
      </c>
      <c r="AY298" s="246" t="s">
        <v>119</v>
      </c>
    </row>
    <row r="299" s="15" customFormat="1">
      <c r="A299" s="15"/>
      <c r="B299" s="247"/>
      <c r="C299" s="248"/>
      <c r="D299" s="227" t="s">
        <v>130</v>
      </c>
      <c r="E299" s="249" t="s">
        <v>19</v>
      </c>
      <c r="F299" s="250" t="s">
        <v>133</v>
      </c>
      <c r="G299" s="248"/>
      <c r="H299" s="251">
        <v>64.244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7" t="s">
        <v>130</v>
      </c>
      <c r="AU299" s="257" t="s">
        <v>139</v>
      </c>
      <c r="AV299" s="15" t="s">
        <v>126</v>
      </c>
      <c r="AW299" s="15" t="s">
        <v>37</v>
      </c>
      <c r="AX299" s="15" t="s">
        <v>83</v>
      </c>
      <c r="AY299" s="257" t="s">
        <v>119</v>
      </c>
    </row>
    <row r="300" s="2" customFormat="1" ht="24.15" customHeight="1">
      <c r="A300" s="41"/>
      <c r="B300" s="42"/>
      <c r="C300" s="207" t="s">
        <v>476</v>
      </c>
      <c r="D300" s="207" t="s">
        <v>121</v>
      </c>
      <c r="E300" s="208" t="s">
        <v>477</v>
      </c>
      <c r="F300" s="209" t="s">
        <v>478</v>
      </c>
      <c r="G300" s="210" t="s">
        <v>213</v>
      </c>
      <c r="H300" s="211">
        <v>77.349999999999994</v>
      </c>
      <c r="I300" s="212"/>
      <c r="J300" s="213">
        <f>ROUND(I300*H300,2)</f>
        <v>0</v>
      </c>
      <c r="K300" s="209" t="s">
        <v>125</v>
      </c>
      <c r="L300" s="47"/>
      <c r="M300" s="214" t="s">
        <v>19</v>
      </c>
      <c r="N300" s="215" t="s">
        <v>46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126</v>
      </c>
      <c r="AT300" s="218" t="s">
        <v>121</v>
      </c>
      <c r="AU300" s="218" t="s">
        <v>139</v>
      </c>
      <c r="AY300" s="20" t="s">
        <v>119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83</v>
      </c>
      <c r="BK300" s="219">
        <f>ROUND(I300*H300,2)</f>
        <v>0</v>
      </c>
      <c r="BL300" s="20" t="s">
        <v>126</v>
      </c>
      <c r="BM300" s="218" t="s">
        <v>479</v>
      </c>
    </row>
    <row r="301" s="2" customFormat="1">
      <c r="A301" s="41"/>
      <c r="B301" s="42"/>
      <c r="C301" s="43"/>
      <c r="D301" s="220" t="s">
        <v>128</v>
      </c>
      <c r="E301" s="43"/>
      <c r="F301" s="221" t="s">
        <v>480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128</v>
      </c>
      <c r="AU301" s="20" t="s">
        <v>139</v>
      </c>
    </row>
    <row r="302" s="12" customFormat="1" ht="22.8" customHeight="1">
      <c r="A302" s="12"/>
      <c r="B302" s="191"/>
      <c r="C302" s="192"/>
      <c r="D302" s="193" t="s">
        <v>74</v>
      </c>
      <c r="E302" s="205" t="s">
        <v>481</v>
      </c>
      <c r="F302" s="205" t="s">
        <v>482</v>
      </c>
      <c r="G302" s="192"/>
      <c r="H302" s="192"/>
      <c r="I302" s="195"/>
      <c r="J302" s="206">
        <f>BK302</f>
        <v>0</v>
      </c>
      <c r="K302" s="192"/>
      <c r="L302" s="197"/>
      <c r="M302" s="198"/>
      <c r="N302" s="199"/>
      <c r="O302" s="199"/>
      <c r="P302" s="200">
        <f>SUM(P303:P308)</f>
        <v>0</v>
      </c>
      <c r="Q302" s="199"/>
      <c r="R302" s="200">
        <f>SUM(R303:R308)</f>
        <v>0</v>
      </c>
      <c r="S302" s="199"/>
      <c r="T302" s="201">
        <f>SUM(T303:T308)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2" t="s">
        <v>83</v>
      </c>
      <c r="AT302" s="203" t="s">
        <v>74</v>
      </c>
      <c r="AU302" s="203" t="s">
        <v>83</v>
      </c>
      <c r="AY302" s="202" t="s">
        <v>119</v>
      </c>
      <c r="BK302" s="204">
        <f>SUM(BK303:BK308)</f>
        <v>0</v>
      </c>
    </row>
    <row r="303" s="2" customFormat="1" ht="24.15" customHeight="1">
      <c r="A303" s="41"/>
      <c r="B303" s="42"/>
      <c r="C303" s="207" t="s">
        <v>483</v>
      </c>
      <c r="D303" s="207" t="s">
        <v>121</v>
      </c>
      <c r="E303" s="208" t="s">
        <v>484</v>
      </c>
      <c r="F303" s="209" t="s">
        <v>485</v>
      </c>
      <c r="G303" s="210" t="s">
        <v>213</v>
      </c>
      <c r="H303" s="211">
        <v>47.079999999999998</v>
      </c>
      <c r="I303" s="212"/>
      <c r="J303" s="213">
        <f>ROUND(I303*H303,2)</f>
        <v>0</v>
      </c>
      <c r="K303" s="209" t="s">
        <v>125</v>
      </c>
      <c r="L303" s="47"/>
      <c r="M303" s="214" t="s">
        <v>19</v>
      </c>
      <c r="N303" s="215" t="s">
        <v>46</v>
      </c>
      <c r="O303" s="87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8" t="s">
        <v>126</v>
      </c>
      <c r="AT303" s="218" t="s">
        <v>121</v>
      </c>
      <c r="AU303" s="218" t="s">
        <v>85</v>
      </c>
      <c r="AY303" s="20" t="s">
        <v>119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20" t="s">
        <v>83</v>
      </c>
      <c r="BK303" s="219">
        <f>ROUND(I303*H303,2)</f>
        <v>0</v>
      </c>
      <c r="BL303" s="20" t="s">
        <v>126</v>
      </c>
      <c r="BM303" s="218" t="s">
        <v>486</v>
      </c>
    </row>
    <row r="304" s="2" customFormat="1">
      <c r="A304" s="41"/>
      <c r="B304" s="42"/>
      <c r="C304" s="43"/>
      <c r="D304" s="220" t="s">
        <v>128</v>
      </c>
      <c r="E304" s="43"/>
      <c r="F304" s="221" t="s">
        <v>487</v>
      </c>
      <c r="G304" s="43"/>
      <c r="H304" s="43"/>
      <c r="I304" s="222"/>
      <c r="J304" s="43"/>
      <c r="K304" s="43"/>
      <c r="L304" s="47"/>
      <c r="M304" s="223"/>
      <c r="N304" s="224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128</v>
      </c>
      <c r="AU304" s="20" t="s">
        <v>85</v>
      </c>
    </row>
    <row r="305" s="14" customFormat="1">
      <c r="A305" s="14"/>
      <c r="B305" s="236"/>
      <c r="C305" s="237"/>
      <c r="D305" s="227" t="s">
        <v>130</v>
      </c>
      <c r="E305" s="238" t="s">
        <v>19</v>
      </c>
      <c r="F305" s="239" t="s">
        <v>488</v>
      </c>
      <c r="G305" s="237"/>
      <c r="H305" s="240">
        <v>47.079999999999998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130</v>
      </c>
      <c r="AU305" s="246" t="s">
        <v>85</v>
      </c>
      <c r="AV305" s="14" t="s">
        <v>85</v>
      </c>
      <c r="AW305" s="14" t="s">
        <v>37</v>
      </c>
      <c r="AX305" s="14" t="s">
        <v>83</v>
      </c>
      <c r="AY305" s="246" t="s">
        <v>119</v>
      </c>
    </row>
    <row r="306" s="2" customFormat="1" ht="24.15" customHeight="1">
      <c r="A306" s="41"/>
      <c r="B306" s="42"/>
      <c r="C306" s="207" t="s">
        <v>489</v>
      </c>
      <c r="D306" s="207" t="s">
        <v>121</v>
      </c>
      <c r="E306" s="208" t="s">
        <v>490</v>
      </c>
      <c r="F306" s="209" t="s">
        <v>491</v>
      </c>
      <c r="G306" s="210" t="s">
        <v>213</v>
      </c>
      <c r="H306" s="211">
        <v>17.164000000000001</v>
      </c>
      <c r="I306" s="212"/>
      <c r="J306" s="213">
        <f>ROUND(I306*H306,2)</f>
        <v>0</v>
      </c>
      <c r="K306" s="209" t="s">
        <v>125</v>
      </c>
      <c r="L306" s="47"/>
      <c r="M306" s="214" t="s">
        <v>19</v>
      </c>
      <c r="N306" s="215" t="s">
        <v>46</v>
      </c>
      <c r="O306" s="87"/>
      <c r="P306" s="216">
        <f>O306*H306</f>
        <v>0</v>
      </c>
      <c r="Q306" s="216">
        <v>0</v>
      </c>
      <c r="R306" s="216">
        <f>Q306*H306</f>
        <v>0</v>
      </c>
      <c r="S306" s="216">
        <v>0</v>
      </c>
      <c r="T306" s="217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8" t="s">
        <v>126</v>
      </c>
      <c r="AT306" s="218" t="s">
        <v>121</v>
      </c>
      <c r="AU306" s="218" t="s">
        <v>85</v>
      </c>
      <c r="AY306" s="20" t="s">
        <v>119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20" t="s">
        <v>83</v>
      </c>
      <c r="BK306" s="219">
        <f>ROUND(I306*H306,2)</f>
        <v>0</v>
      </c>
      <c r="BL306" s="20" t="s">
        <v>126</v>
      </c>
      <c r="BM306" s="218" t="s">
        <v>492</v>
      </c>
    </row>
    <row r="307" s="2" customFormat="1">
      <c r="A307" s="41"/>
      <c r="B307" s="42"/>
      <c r="C307" s="43"/>
      <c r="D307" s="220" t="s">
        <v>128</v>
      </c>
      <c r="E307" s="43"/>
      <c r="F307" s="221" t="s">
        <v>493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128</v>
      </c>
      <c r="AU307" s="20" t="s">
        <v>85</v>
      </c>
    </row>
    <row r="308" s="14" customFormat="1">
      <c r="A308" s="14"/>
      <c r="B308" s="236"/>
      <c r="C308" s="237"/>
      <c r="D308" s="227" t="s">
        <v>130</v>
      </c>
      <c r="E308" s="238" t="s">
        <v>19</v>
      </c>
      <c r="F308" s="239" t="s">
        <v>494</v>
      </c>
      <c r="G308" s="237"/>
      <c r="H308" s="240">
        <v>17.164000000000001</v>
      </c>
      <c r="I308" s="241"/>
      <c r="J308" s="237"/>
      <c r="K308" s="237"/>
      <c r="L308" s="242"/>
      <c r="M308" s="279"/>
      <c r="N308" s="280"/>
      <c r="O308" s="280"/>
      <c r="P308" s="280"/>
      <c r="Q308" s="280"/>
      <c r="R308" s="280"/>
      <c r="S308" s="280"/>
      <c r="T308" s="28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130</v>
      </c>
      <c r="AU308" s="246" t="s">
        <v>85</v>
      </c>
      <c r="AV308" s="14" t="s">
        <v>85</v>
      </c>
      <c r="AW308" s="14" t="s">
        <v>37</v>
      </c>
      <c r="AX308" s="14" t="s">
        <v>83</v>
      </c>
      <c r="AY308" s="246" t="s">
        <v>119</v>
      </c>
    </row>
    <row r="309" s="2" customFormat="1" ht="6.96" customHeight="1">
      <c r="A309" s="41"/>
      <c r="B309" s="62"/>
      <c r="C309" s="63"/>
      <c r="D309" s="63"/>
      <c r="E309" s="63"/>
      <c r="F309" s="63"/>
      <c r="G309" s="63"/>
      <c r="H309" s="63"/>
      <c r="I309" s="63"/>
      <c r="J309" s="63"/>
      <c r="K309" s="63"/>
      <c r="L309" s="47"/>
      <c r="M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</row>
  </sheetData>
  <sheetProtection sheet="1" autoFilter="0" formatColumns="0" formatRows="0" objects="1" scenarios="1" spinCount="100000" saltValue="O4DhcgU+moQtwCPnbgjKPBBHvn/QqUJzYv5Xeim2NHSTHMs/T34i0E836IYckujjESKFvYWD1NtszujeosMuyw==" hashValue="cdW8OyyXWdn7KPVFdQNRHW27n2XZXFmozl8wj4fqRre0UPNENeDDsl8vR6qB6lXkPr1Na91IuZ/RzzQpyHU9QQ==" algorithmName="SHA-512" password="CC35"/>
  <autoFilter ref="C86:K30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3106123"/>
    <hyperlink ref="F96" r:id="rId2" display="https://podminky.urs.cz/item/CS_URS_2024_02/113106161"/>
    <hyperlink ref="F99" r:id="rId3" display="https://podminky.urs.cz/item/CS_URS_2024_02/113107242"/>
    <hyperlink ref="F102" r:id="rId4" display="https://podminky.urs.cz/item/CS_URS_2024_02/113154512"/>
    <hyperlink ref="F105" r:id="rId5" display="https://podminky.urs.cz/item/CS_URS_2024_02/113201111"/>
    <hyperlink ref="F108" r:id="rId6" display="https://podminky.urs.cz/item/CS_URS_2024_02/113201112"/>
    <hyperlink ref="F111" r:id="rId7" display="https://podminky.urs.cz/item/CS_URS_2024_02/113202111"/>
    <hyperlink ref="F114" r:id="rId8" display="https://podminky.urs.cz/item/CS_URS_2024_02/122251101"/>
    <hyperlink ref="F118" r:id="rId9" display="https://podminky.urs.cz/item/CS_URS_2024_02/132251102"/>
    <hyperlink ref="F122" r:id="rId10" display="https://podminky.urs.cz/item/CS_URS_2024_02/133251102"/>
    <hyperlink ref="F127" r:id="rId11" display="https://podminky.urs.cz/item/CS_URS_2024_02/162751117"/>
    <hyperlink ref="F133" r:id="rId12" display="https://podminky.urs.cz/item/CS_URS_2024_02/162751119"/>
    <hyperlink ref="F140" r:id="rId13" display="https://podminky.urs.cz/item/CS_URS_2024_02/171201201"/>
    <hyperlink ref="F146" r:id="rId14" display="https://podminky.urs.cz/item/CS_URS_2024_02/171201231"/>
    <hyperlink ref="F152" r:id="rId15" display="https://podminky.urs.cz/item/CS_URS_2024_02/175151101"/>
    <hyperlink ref="F160" r:id="rId16" display="https://podminky.urs.cz/item/CS_URS_2024_02/175151201"/>
    <hyperlink ref="F165" r:id="rId17" display="https://podminky.urs.cz/item/CS_URS_2024_02/181951112"/>
    <hyperlink ref="F169" r:id="rId18" display="https://podminky.urs.cz/item/CS_URS_2024_02/451573111"/>
    <hyperlink ref="F174" r:id="rId19" display="https://podminky.urs.cz/item/CS_URS_2024_02/452311151"/>
    <hyperlink ref="F178" r:id="rId20" display="https://podminky.urs.cz/item/CS_URS_2024_02/564831111"/>
    <hyperlink ref="F181" r:id="rId21" display="https://podminky.urs.cz/item/CS_URS_2024_02/565155121"/>
    <hyperlink ref="F183" r:id="rId22" display="https://podminky.urs.cz/item/CS_URS_2024_02/567122113"/>
    <hyperlink ref="F185" r:id="rId23" display="https://podminky.urs.cz/item/CS_URS_2024_02/573211112"/>
    <hyperlink ref="F189" r:id="rId24" display="https://podminky.urs.cz/item/CS_URS_2024_02/577134121"/>
    <hyperlink ref="F193" r:id="rId25" display="https://podminky.urs.cz/item/CS_URS_2024_02/596211113"/>
    <hyperlink ref="F207" r:id="rId26" display="https://podminky.urs.cz/item/CS_URS_2024_02/596212312"/>
    <hyperlink ref="F218" r:id="rId27" display="https://podminky.urs.cz/item/CS_URS_2024_02/871310320"/>
    <hyperlink ref="F222" r:id="rId28" display="https://podminky.urs.cz/item/CS_URS_2024_02/877355211"/>
    <hyperlink ref="F233" r:id="rId29" display="https://podminky.urs.cz/item/CS_URS_2024_02/914111111"/>
    <hyperlink ref="F239" r:id="rId30" display="https://podminky.urs.cz/item/CS_URS_2024_02/914511112"/>
    <hyperlink ref="F243" r:id="rId31" display="https://podminky.urs.cz/item/CS_URS_2024_02/915131112"/>
    <hyperlink ref="F245" r:id="rId32" display="https://podminky.urs.cz/item/CS_URS_2024_02/915621111"/>
    <hyperlink ref="F247" r:id="rId33" display="https://podminky.urs.cz/item/CS_URS_2024_02/916131213"/>
    <hyperlink ref="F258" r:id="rId34" display="https://podminky.urs.cz/item/CS_URS_2024_02/916241213"/>
    <hyperlink ref="F266" r:id="rId35" display="https://podminky.urs.cz/item/CS_URS_2024_02/916991121"/>
    <hyperlink ref="F269" r:id="rId36" display="https://podminky.urs.cz/item/CS_URS_2024_02/919112213"/>
    <hyperlink ref="F273" r:id="rId37" display="https://podminky.urs.cz/item/CS_URS_2024_02/919121112"/>
    <hyperlink ref="F275" r:id="rId38" display="https://podminky.urs.cz/item/CS_URS_2024_02/919735111"/>
    <hyperlink ref="F279" r:id="rId39" display="https://podminky.urs.cz/item/CS_URS_2024_02/938908411"/>
    <hyperlink ref="F284" r:id="rId40" display="https://podminky.urs.cz/item/CS_URS_2024_02/997221551"/>
    <hyperlink ref="F287" r:id="rId41" display="https://podminky.urs.cz/item/CS_URS_2024_02/997221559"/>
    <hyperlink ref="F290" r:id="rId42" display="https://podminky.urs.cz/item/CS_URS_2024_02/997221561"/>
    <hyperlink ref="F294" r:id="rId43" display="https://podminky.urs.cz/item/CS_URS_2024_02/997221569"/>
    <hyperlink ref="F297" r:id="rId44" display="https://podminky.urs.cz/item/CS_URS_2024_02/997221611"/>
    <hyperlink ref="F301" r:id="rId45" display="https://podminky.urs.cz/item/CS_URS_2024_02/998225111"/>
    <hyperlink ref="F304" r:id="rId46" display="https://podminky.urs.cz/item/CS_URS_2024_02/997221861"/>
    <hyperlink ref="F307" r:id="rId47" display="https://podminky.urs.cz/item/CS_URS_2024_02/99722187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Přechod pro chodce ulice Tyršova, Kostelec nad Orlicí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495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21. 11. 2024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29</v>
      </c>
      <c r="J24" s="139" t="s">
        <v>36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ROUND((SUM(BE80:BE89)),  2)</f>
        <v>0</v>
      </c>
      <c r="G33" s="41"/>
      <c r="H33" s="41"/>
      <c r="I33" s="151">
        <v>0.20999999999999999</v>
      </c>
      <c r="J33" s="150">
        <f>ROUND(((SUM(BE80:BE89))*I33),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ROUND((SUM(BF80:BF89)),  2)</f>
        <v>0</v>
      </c>
      <c r="G34" s="41"/>
      <c r="H34" s="41"/>
      <c r="I34" s="151">
        <v>0.12</v>
      </c>
      <c r="J34" s="150">
        <f>ROUND(((SUM(BF80:BF89))*I34),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ROUND((SUM(BG80:BG89)),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ROUND((SUM(BH80:BH89)),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ROUND((SUM(BI80:BI89)),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Přechod pro chodce ulice Tyršova, Kostelec nad Orlicí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014/2024_2 -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Kostelec nad Orlicí</v>
      </c>
      <c r="G52" s="43"/>
      <c r="H52" s="43"/>
      <c r="I52" s="35" t="s">
        <v>23</v>
      </c>
      <c r="J52" s="75" t="str">
        <f>IF(J12="","",J12)</f>
        <v>21. 11. 2024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Kostelec nad Orlicí</v>
      </c>
      <c r="G54" s="43"/>
      <c r="H54" s="43"/>
      <c r="I54" s="35" t="s">
        <v>33</v>
      </c>
      <c r="J54" s="39" t="str">
        <f>E21</f>
        <v>DI PROJEKT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DI PROJEKT s.r.o.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496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104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Přechod pro chodce ulice Tyršova, Kostelec nad Orlicí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014/2024_2 - Vedlejší rozpočtové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>Kostelec nad Orlicí</v>
      </c>
      <c r="G74" s="43"/>
      <c r="H74" s="43"/>
      <c r="I74" s="35" t="s">
        <v>23</v>
      </c>
      <c r="J74" s="75" t="str">
        <f>IF(J12="","",J12)</f>
        <v>21. 11. 2024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25</v>
      </c>
      <c r="D76" s="43"/>
      <c r="E76" s="43"/>
      <c r="F76" s="30" t="str">
        <f>E15</f>
        <v>Město Kostelec nad Orlicí</v>
      </c>
      <c r="G76" s="43"/>
      <c r="H76" s="43"/>
      <c r="I76" s="35" t="s">
        <v>33</v>
      </c>
      <c r="J76" s="39" t="str">
        <f>E21</f>
        <v>DI PROJEKT s.r.o.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38</v>
      </c>
      <c r="J77" s="39" t="str">
        <f>E24</f>
        <v>DI PROJEKT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105</v>
      </c>
      <c r="D79" s="183" t="s">
        <v>60</v>
      </c>
      <c r="E79" s="183" t="s">
        <v>56</v>
      </c>
      <c r="F79" s="183" t="s">
        <v>57</v>
      </c>
      <c r="G79" s="183" t="s">
        <v>106</v>
      </c>
      <c r="H79" s="183" t="s">
        <v>107</v>
      </c>
      <c r="I79" s="183" t="s">
        <v>108</v>
      </c>
      <c r="J79" s="183" t="s">
        <v>94</v>
      </c>
      <c r="K79" s="184" t="s">
        <v>109</v>
      </c>
      <c r="L79" s="185"/>
      <c r="M79" s="95" t="s">
        <v>19</v>
      </c>
      <c r="N79" s="96" t="s">
        <v>45</v>
      </c>
      <c r="O79" s="96" t="s">
        <v>110</v>
      </c>
      <c r="P79" s="96" t="s">
        <v>111</v>
      </c>
      <c r="Q79" s="96" t="s">
        <v>112</v>
      </c>
      <c r="R79" s="96" t="s">
        <v>113</v>
      </c>
      <c r="S79" s="96" t="s">
        <v>114</v>
      </c>
      <c r="T79" s="97" t="s">
        <v>115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116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74</v>
      </c>
      <c r="AU80" s="20" t="s">
        <v>95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74</v>
      </c>
      <c r="E81" s="194" t="s">
        <v>497</v>
      </c>
      <c r="F81" s="194" t="s">
        <v>87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SUM(P82:P89)</f>
        <v>0</v>
      </c>
      <c r="Q81" s="199"/>
      <c r="R81" s="200">
        <f>SUM(R82:R89)</f>
        <v>0</v>
      </c>
      <c r="S81" s="199"/>
      <c r="T81" s="201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150</v>
      </c>
      <c r="AT81" s="203" t="s">
        <v>74</v>
      </c>
      <c r="AU81" s="203" t="s">
        <v>75</v>
      </c>
      <c r="AY81" s="202" t="s">
        <v>119</v>
      </c>
      <c r="BK81" s="204">
        <f>SUM(BK82:BK89)</f>
        <v>0</v>
      </c>
    </row>
    <row r="82" s="2" customFormat="1" ht="16.5" customHeight="1">
      <c r="A82" s="41"/>
      <c r="B82" s="42"/>
      <c r="C82" s="207" t="s">
        <v>83</v>
      </c>
      <c r="D82" s="207" t="s">
        <v>121</v>
      </c>
      <c r="E82" s="208" t="s">
        <v>498</v>
      </c>
      <c r="F82" s="209" t="s">
        <v>499</v>
      </c>
      <c r="G82" s="210" t="s">
        <v>500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46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126</v>
      </c>
      <c r="AT82" s="218" t="s">
        <v>121</v>
      </c>
      <c r="AU82" s="218" t="s">
        <v>83</v>
      </c>
      <c r="AY82" s="20" t="s">
        <v>119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83</v>
      </c>
      <c r="BK82" s="219">
        <f>ROUND(I82*H82,2)</f>
        <v>0</v>
      </c>
      <c r="BL82" s="20" t="s">
        <v>126</v>
      </c>
      <c r="BM82" s="218" t="s">
        <v>501</v>
      </c>
    </row>
    <row r="83" s="2" customFormat="1" ht="16.5" customHeight="1">
      <c r="A83" s="41"/>
      <c r="B83" s="42"/>
      <c r="C83" s="207" t="s">
        <v>85</v>
      </c>
      <c r="D83" s="207" t="s">
        <v>121</v>
      </c>
      <c r="E83" s="208" t="s">
        <v>502</v>
      </c>
      <c r="F83" s="209" t="s">
        <v>503</v>
      </c>
      <c r="G83" s="210" t="s">
        <v>500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46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126</v>
      </c>
      <c r="AT83" s="218" t="s">
        <v>121</v>
      </c>
      <c r="AU83" s="218" t="s">
        <v>83</v>
      </c>
      <c r="AY83" s="20" t="s">
        <v>119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83</v>
      </c>
      <c r="BK83" s="219">
        <f>ROUND(I83*H83,2)</f>
        <v>0</v>
      </c>
      <c r="BL83" s="20" t="s">
        <v>126</v>
      </c>
      <c r="BM83" s="218" t="s">
        <v>504</v>
      </c>
    </row>
    <row r="84" s="2" customFormat="1" ht="66.75" customHeight="1">
      <c r="A84" s="41"/>
      <c r="B84" s="42"/>
      <c r="C84" s="207" t="s">
        <v>139</v>
      </c>
      <c r="D84" s="207" t="s">
        <v>121</v>
      </c>
      <c r="E84" s="208" t="s">
        <v>505</v>
      </c>
      <c r="F84" s="209" t="s">
        <v>506</v>
      </c>
      <c r="G84" s="210" t="s">
        <v>500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46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126</v>
      </c>
      <c r="AT84" s="218" t="s">
        <v>121</v>
      </c>
      <c r="AU84" s="218" t="s">
        <v>83</v>
      </c>
      <c r="AY84" s="20" t="s">
        <v>119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83</v>
      </c>
      <c r="BK84" s="219">
        <f>ROUND(I84*H84,2)</f>
        <v>0</v>
      </c>
      <c r="BL84" s="20" t="s">
        <v>126</v>
      </c>
      <c r="BM84" s="218" t="s">
        <v>507</v>
      </c>
    </row>
    <row r="85" s="2" customFormat="1" ht="21.75" customHeight="1">
      <c r="A85" s="41"/>
      <c r="B85" s="42"/>
      <c r="C85" s="207" t="s">
        <v>126</v>
      </c>
      <c r="D85" s="207" t="s">
        <v>121</v>
      </c>
      <c r="E85" s="208" t="s">
        <v>508</v>
      </c>
      <c r="F85" s="209" t="s">
        <v>509</v>
      </c>
      <c r="G85" s="210" t="s">
        <v>500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46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126</v>
      </c>
      <c r="AT85" s="218" t="s">
        <v>121</v>
      </c>
      <c r="AU85" s="218" t="s">
        <v>83</v>
      </c>
      <c r="AY85" s="20" t="s">
        <v>119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83</v>
      </c>
      <c r="BK85" s="219">
        <f>ROUND(I85*H85,2)</f>
        <v>0</v>
      </c>
      <c r="BL85" s="20" t="s">
        <v>126</v>
      </c>
      <c r="BM85" s="218" t="s">
        <v>510</v>
      </c>
    </row>
    <row r="86" s="2" customFormat="1" ht="16.5" customHeight="1">
      <c r="A86" s="41"/>
      <c r="B86" s="42"/>
      <c r="C86" s="207" t="s">
        <v>150</v>
      </c>
      <c r="D86" s="207" t="s">
        <v>121</v>
      </c>
      <c r="E86" s="208" t="s">
        <v>511</v>
      </c>
      <c r="F86" s="209" t="s">
        <v>512</v>
      </c>
      <c r="G86" s="210" t="s">
        <v>334</v>
      </c>
      <c r="H86" s="211">
        <v>4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46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126</v>
      </c>
      <c r="AT86" s="218" t="s">
        <v>121</v>
      </c>
      <c r="AU86" s="218" t="s">
        <v>83</v>
      </c>
      <c r="AY86" s="20" t="s">
        <v>119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83</v>
      </c>
      <c r="BK86" s="219">
        <f>ROUND(I86*H86,2)</f>
        <v>0</v>
      </c>
      <c r="BL86" s="20" t="s">
        <v>126</v>
      </c>
      <c r="BM86" s="218" t="s">
        <v>513</v>
      </c>
    </row>
    <row r="87" s="2" customFormat="1" ht="101.25" customHeight="1">
      <c r="A87" s="41"/>
      <c r="B87" s="42"/>
      <c r="C87" s="207" t="s">
        <v>157</v>
      </c>
      <c r="D87" s="207" t="s">
        <v>121</v>
      </c>
      <c r="E87" s="208" t="s">
        <v>514</v>
      </c>
      <c r="F87" s="209" t="s">
        <v>515</v>
      </c>
      <c r="G87" s="210" t="s">
        <v>500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46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126</v>
      </c>
      <c r="AT87" s="218" t="s">
        <v>121</v>
      </c>
      <c r="AU87" s="218" t="s">
        <v>83</v>
      </c>
      <c r="AY87" s="20" t="s">
        <v>119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126</v>
      </c>
      <c r="BM87" s="218" t="s">
        <v>516</v>
      </c>
    </row>
    <row r="88" s="2" customFormat="1" ht="16.5" customHeight="1">
      <c r="A88" s="41"/>
      <c r="B88" s="42"/>
      <c r="C88" s="207" t="s">
        <v>163</v>
      </c>
      <c r="D88" s="207" t="s">
        <v>121</v>
      </c>
      <c r="E88" s="208" t="s">
        <v>517</v>
      </c>
      <c r="F88" s="209" t="s">
        <v>518</v>
      </c>
      <c r="G88" s="210" t="s">
        <v>500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46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126</v>
      </c>
      <c r="AT88" s="218" t="s">
        <v>121</v>
      </c>
      <c r="AU88" s="218" t="s">
        <v>83</v>
      </c>
      <c r="AY88" s="20" t="s">
        <v>119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83</v>
      </c>
      <c r="BK88" s="219">
        <f>ROUND(I88*H88,2)</f>
        <v>0</v>
      </c>
      <c r="BL88" s="20" t="s">
        <v>126</v>
      </c>
      <c r="BM88" s="218" t="s">
        <v>519</v>
      </c>
    </row>
    <row r="89" s="2" customFormat="1" ht="16.5" customHeight="1">
      <c r="A89" s="41"/>
      <c r="B89" s="42"/>
      <c r="C89" s="207" t="s">
        <v>169</v>
      </c>
      <c r="D89" s="207" t="s">
        <v>121</v>
      </c>
      <c r="E89" s="208" t="s">
        <v>520</v>
      </c>
      <c r="F89" s="209" t="s">
        <v>521</v>
      </c>
      <c r="G89" s="210" t="s">
        <v>500</v>
      </c>
      <c r="H89" s="211">
        <v>1</v>
      </c>
      <c r="I89" s="212"/>
      <c r="J89" s="213">
        <f>ROUND(I89*H89,2)</f>
        <v>0</v>
      </c>
      <c r="K89" s="209" t="s">
        <v>19</v>
      </c>
      <c r="L89" s="47"/>
      <c r="M89" s="282" t="s">
        <v>19</v>
      </c>
      <c r="N89" s="283" t="s">
        <v>46</v>
      </c>
      <c r="O89" s="284"/>
      <c r="P89" s="285">
        <f>O89*H89</f>
        <v>0</v>
      </c>
      <c r="Q89" s="285">
        <v>0</v>
      </c>
      <c r="R89" s="285">
        <f>Q89*H89</f>
        <v>0</v>
      </c>
      <c r="S89" s="285">
        <v>0</v>
      </c>
      <c r="T89" s="286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126</v>
      </c>
      <c r="AT89" s="218" t="s">
        <v>121</v>
      </c>
      <c r="AU89" s="218" t="s">
        <v>83</v>
      </c>
      <c r="AY89" s="20" t="s">
        <v>119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83</v>
      </c>
      <c r="BK89" s="219">
        <f>ROUND(I89*H89,2)</f>
        <v>0</v>
      </c>
      <c r="BL89" s="20" t="s">
        <v>126</v>
      </c>
      <c r="BM89" s="218" t="s">
        <v>522</v>
      </c>
    </row>
    <row r="90" s="2" customFormat="1" ht="6.96" customHeight="1">
      <c r="A90" s="41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47"/>
      <c r="M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</sheetData>
  <sheetProtection sheet="1" autoFilter="0" formatColumns="0" formatRows="0" objects="1" scenarios="1" spinCount="100000" saltValue="pBnAF8HQXLJihpYjw10XI2uZXosQxnWNd2CXXmliU/m3PV+4eOf0uZhq74dSlOYahoExf5Lar+j8WnYiAXYIMA==" hashValue="T87r0MI+e3vS3QxZhKOMJPVSber3wt/nMu40gqDXdX1lrltrH0GGc+CKaeXInBCcOg0/CL34iCQANofLklZ4bA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523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524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525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526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527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528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529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530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531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532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533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534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535</v>
      </c>
      <c r="F19" s="298" t="s">
        <v>536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537</v>
      </c>
      <c r="F20" s="298" t="s">
        <v>538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539</v>
      </c>
      <c r="F21" s="298" t="s">
        <v>540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541</v>
      </c>
      <c r="F22" s="298" t="s">
        <v>542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543</v>
      </c>
      <c r="F23" s="298" t="s">
        <v>544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545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546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547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548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549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550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551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552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553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105</v>
      </c>
      <c r="F36" s="298"/>
      <c r="G36" s="298" t="s">
        <v>554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555</v>
      </c>
      <c r="F37" s="298"/>
      <c r="G37" s="298" t="s">
        <v>556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557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558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106</v>
      </c>
      <c r="F40" s="298"/>
      <c r="G40" s="298" t="s">
        <v>559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107</v>
      </c>
      <c r="F41" s="298"/>
      <c r="G41" s="298" t="s">
        <v>560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561</v>
      </c>
      <c r="F42" s="298"/>
      <c r="G42" s="298" t="s">
        <v>562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563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564</v>
      </c>
      <c r="F44" s="298"/>
      <c r="G44" s="298" t="s">
        <v>565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109</v>
      </c>
      <c r="F45" s="298"/>
      <c r="G45" s="298" t="s">
        <v>566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567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568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569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570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571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572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573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574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575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576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577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578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579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580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581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582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583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584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585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586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587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588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589</v>
      </c>
      <c r="D76" s="316"/>
      <c r="E76" s="316"/>
      <c r="F76" s="316" t="s">
        <v>590</v>
      </c>
      <c r="G76" s="317"/>
      <c r="H76" s="316" t="s">
        <v>57</v>
      </c>
      <c r="I76" s="316" t="s">
        <v>60</v>
      </c>
      <c r="J76" s="316" t="s">
        <v>591</v>
      </c>
      <c r="K76" s="315"/>
    </row>
    <row r="77" s="1" customFormat="1" ht="17.25" customHeight="1">
      <c r="B77" s="313"/>
      <c r="C77" s="318" t="s">
        <v>592</v>
      </c>
      <c r="D77" s="318"/>
      <c r="E77" s="318"/>
      <c r="F77" s="319" t="s">
        <v>593</v>
      </c>
      <c r="G77" s="320"/>
      <c r="H77" s="318"/>
      <c r="I77" s="318"/>
      <c r="J77" s="318" t="s">
        <v>594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595</v>
      </c>
      <c r="G79" s="325"/>
      <c r="H79" s="301" t="s">
        <v>596</v>
      </c>
      <c r="I79" s="301" t="s">
        <v>597</v>
      </c>
      <c r="J79" s="301">
        <v>20</v>
      </c>
      <c r="K79" s="315"/>
    </row>
    <row r="80" s="1" customFormat="1" ht="15" customHeight="1">
      <c r="B80" s="313"/>
      <c r="C80" s="301" t="s">
        <v>598</v>
      </c>
      <c r="D80" s="301"/>
      <c r="E80" s="301"/>
      <c r="F80" s="324" t="s">
        <v>595</v>
      </c>
      <c r="G80" s="325"/>
      <c r="H80" s="301" t="s">
        <v>599</v>
      </c>
      <c r="I80" s="301" t="s">
        <v>597</v>
      </c>
      <c r="J80" s="301">
        <v>120</v>
      </c>
      <c r="K80" s="315"/>
    </row>
    <row r="81" s="1" customFormat="1" ht="15" customHeight="1">
      <c r="B81" s="326"/>
      <c r="C81" s="301" t="s">
        <v>600</v>
      </c>
      <c r="D81" s="301"/>
      <c r="E81" s="301"/>
      <c r="F81" s="324" t="s">
        <v>601</v>
      </c>
      <c r="G81" s="325"/>
      <c r="H81" s="301" t="s">
        <v>602</v>
      </c>
      <c r="I81" s="301" t="s">
        <v>597</v>
      </c>
      <c r="J81" s="301">
        <v>50</v>
      </c>
      <c r="K81" s="315"/>
    </row>
    <row r="82" s="1" customFormat="1" ht="15" customHeight="1">
      <c r="B82" s="326"/>
      <c r="C82" s="301" t="s">
        <v>603</v>
      </c>
      <c r="D82" s="301"/>
      <c r="E82" s="301"/>
      <c r="F82" s="324" t="s">
        <v>595</v>
      </c>
      <c r="G82" s="325"/>
      <c r="H82" s="301" t="s">
        <v>604</v>
      </c>
      <c r="I82" s="301" t="s">
        <v>605</v>
      </c>
      <c r="J82" s="301"/>
      <c r="K82" s="315"/>
    </row>
    <row r="83" s="1" customFormat="1" ht="15" customHeight="1">
      <c r="B83" s="326"/>
      <c r="C83" s="327" t="s">
        <v>606</v>
      </c>
      <c r="D83" s="327"/>
      <c r="E83" s="327"/>
      <c r="F83" s="328" t="s">
        <v>601</v>
      </c>
      <c r="G83" s="327"/>
      <c r="H83" s="327" t="s">
        <v>607</v>
      </c>
      <c r="I83" s="327" t="s">
        <v>597</v>
      </c>
      <c r="J83" s="327">
        <v>15</v>
      </c>
      <c r="K83" s="315"/>
    </row>
    <row r="84" s="1" customFormat="1" ht="15" customHeight="1">
      <c r="B84" s="326"/>
      <c r="C84" s="327" t="s">
        <v>608</v>
      </c>
      <c r="D84" s="327"/>
      <c r="E84" s="327"/>
      <c r="F84" s="328" t="s">
        <v>601</v>
      </c>
      <c r="G84" s="327"/>
      <c r="H84" s="327" t="s">
        <v>609</v>
      </c>
      <c r="I84" s="327" t="s">
        <v>597</v>
      </c>
      <c r="J84" s="327">
        <v>15</v>
      </c>
      <c r="K84" s="315"/>
    </row>
    <row r="85" s="1" customFormat="1" ht="15" customHeight="1">
      <c r="B85" s="326"/>
      <c r="C85" s="327" t="s">
        <v>610</v>
      </c>
      <c r="D85" s="327"/>
      <c r="E85" s="327"/>
      <c r="F85" s="328" t="s">
        <v>601</v>
      </c>
      <c r="G85" s="327"/>
      <c r="H85" s="327" t="s">
        <v>611</v>
      </c>
      <c r="I85" s="327" t="s">
        <v>597</v>
      </c>
      <c r="J85" s="327">
        <v>20</v>
      </c>
      <c r="K85" s="315"/>
    </row>
    <row r="86" s="1" customFormat="1" ht="15" customHeight="1">
      <c r="B86" s="326"/>
      <c r="C86" s="327" t="s">
        <v>612</v>
      </c>
      <c r="D86" s="327"/>
      <c r="E86" s="327"/>
      <c r="F86" s="328" t="s">
        <v>601</v>
      </c>
      <c r="G86" s="327"/>
      <c r="H86" s="327" t="s">
        <v>613</v>
      </c>
      <c r="I86" s="327" t="s">
        <v>597</v>
      </c>
      <c r="J86" s="327">
        <v>20</v>
      </c>
      <c r="K86" s="315"/>
    </row>
    <row r="87" s="1" customFormat="1" ht="15" customHeight="1">
      <c r="B87" s="326"/>
      <c r="C87" s="301" t="s">
        <v>614</v>
      </c>
      <c r="D87" s="301"/>
      <c r="E87" s="301"/>
      <c r="F87" s="324" t="s">
        <v>601</v>
      </c>
      <c r="G87" s="325"/>
      <c r="H87" s="301" t="s">
        <v>615</v>
      </c>
      <c r="I87" s="301" t="s">
        <v>597</v>
      </c>
      <c r="J87" s="301">
        <v>50</v>
      </c>
      <c r="K87" s="315"/>
    </row>
    <row r="88" s="1" customFormat="1" ht="15" customHeight="1">
      <c r="B88" s="326"/>
      <c r="C88" s="301" t="s">
        <v>616</v>
      </c>
      <c r="D88" s="301"/>
      <c r="E88" s="301"/>
      <c r="F88" s="324" t="s">
        <v>601</v>
      </c>
      <c r="G88" s="325"/>
      <c r="H88" s="301" t="s">
        <v>617</v>
      </c>
      <c r="I88" s="301" t="s">
        <v>597</v>
      </c>
      <c r="J88" s="301">
        <v>20</v>
      </c>
      <c r="K88" s="315"/>
    </row>
    <row r="89" s="1" customFormat="1" ht="15" customHeight="1">
      <c r="B89" s="326"/>
      <c r="C89" s="301" t="s">
        <v>618</v>
      </c>
      <c r="D89" s="301"/>
      <c r="E89" s="301"/>
      <c r="F89" s="324" t="s">
        <v>601</v>
      </c>
      <c r="G89" s="325"/>
      <c r="H89" s="301" t="s">
        <v>619</v>
      </c>
      <c r="I89" s="301" t="s">
        <v>597</v>
      </c>
      <c r="J89" s="301">
        <v>20</v>
      </c>
      <c r="K89" s="315"/>
    </row>
    <row r="90" s="1" customFormat="1" ht="15" customHeight="1">
      <c r="B90" s="326"/>
      <c r="C90" s="301" t="s">
        <v>620</v>
      </c>
      <c r="D90" s="301"/>
      <c r="E90" s="301"/>
      <c r="F90" s="324" t="s">
        <v>601</v>
      </c>
      <c r="G90" s="325"/>
      <c r="H90" s="301" t="s">
        <v>621</v>
      </c>
      <c r="I90" s="301" t="s">
        <v>597</v>
      </c>
      <c r="J90" s="301">
        <v>50</v>
      </c>
      <c r="K90" s="315"/>
    </row>
    <row r="91" s="1" customFormat="1" ht="15" customHeight="1">
      <c r="B91" s="326"/>
      <c r="C91" s="301" t="s">
        <v>622</v>
      </c>
      <c r="D91" s="301"/>
      <c r="E91" s="301"/>
      <c r="F91" s="324" t="s">
        <v>601</v>
      </c>
      <c r="G91" s="325"/>
      <c r="H91" s="301" t="s">
        <v>622</v>
      </c>
      <c r="I91" s="301" t="s">
        <v>597</v>
      </c>
      <c r="J91" s="301">
        <v>50</v>
      </c>
      <c r="K91" s="315"/>
    </row>
    <row r="92" s="1" customFormat="1" ht="15" customHeight="1">
      <c r="B92" s="326"/>
      <c r="C92" s="301" t="s">
        <v>623</v>
      </c>
      <c r="D92" s="301"/>
      <c r="E92" s="301"/>
      <c r="F92" s="324" t="s">
        <v>601</v>
      </c>
      <c r="G92" s="325"/>
      <c r="H92" s="301" t="s">
        <v>624</v>
      </c>
      <c r="I92" s="301" t="s">
        <v>597</v>
      </c>
      <c r="J92" s="301">
        <v>255</v>
      </c>
      <c r="K92" s="315"/>
    </row>
    <row r="93" s="1" customFormat="1" ht="15" customHeight="1">
      <c r="B93" s="326"/>
      <c r="C93" s="301" t="s">
        <v>625</v>
      </c>
      <c r="D93" s="301"/>
      <c r="E93" s="301"/>
      <c r="F93" s="324" t="s">
        <v>595</v>
      </c>
      <c r="G93" s="325"/>
      <c r="H93" s="301" t="s">
        <v>626</v>
      </c>
      <c r="I93" s="301" t="s">
        <v>627</v>
      </c>
      <c r="J93" s="301"/>
      <c r="K93" s="315"/>
    </row>
    <row r="94" s="1" customFormat="1" ht="15" customHeight="1">
      <c r="B94" s="326"/>
      <c r="C94" s="301" t="s">
        <v>628</v>
      </c>
      <c r="D94" s="301"/>
      <c r="E94" s="301"/>
      <c r="F94" s="324" t="s">
        <v>595</v>
      </c>
      <c r="G94" s="325"/>
      <c r="H94" s="301" t="s">
        <v>629</v>
      </c>
      <c r="I94" s="301" t="s">
        <v>630</v>
      </c>
      <c r="J94" s="301"/>
      <c r="K94" s="315"/>
    </row>
    <row r="95" s="1" customFormat="1" ht="15" customHeight="1">
      <c r="B95" s="326"/>
      <c r="C95" s="301" t="s">
        <v>631</v>
      </c>
      <c r="D95" s="301"/>
      <c r="E95" s="301"/>
      <c r="F95" s="324" t="s">
        <v>595</v>
      </c>
      <c r="G95" s="325"/>
      <c r="H95" s="301" t="s">
        <v>631</v>
      </c>
      <c r="I95" s="301" t="s">
        <v>630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595</v>
      </c>
      <c r="G96" s="325"/>
      <c r="H96" s="301" t="s">
        <v>632</v>
      </c>
      <c r="I96" s="301" t="s">
        <v>630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595</v>
      </c>
      <c r="G97" s="325"/>
      <c r="H97" s="301" t="s">
        <v>633</v>
      </c>
      <c r="I97" s="301" t="s">
        <v>630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634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589</v>
      </c>
      <c r="D103" s="316"/>
      <c r="E103" s="316"/>
      <c r="F103" s="316" t="s">
        <v>590</v>
      </c>
      <c r="G103" s="317"/>
      <c r="H103" s="316" t="s">
        <v>57</v>
      </c>
      <c r="I103" s="316" t="s">
        <v>60</v>
      </c>
      <c r="J103" s="316" t="s">
        <v>591</v>
      </c>
      <c r="K103" s="315"/>
    </row>
    <row r="104" s="1" customFormat="1" ht="17.25" customHeight="1">
      <c r="B104" s="313"/>
      <c r="C104" s="318" t="s">
        <v>592</v>
      </c>
      <c r="D104" s="318"/>
      <c r="E104" s="318"/>
      <c r="F104" s="319" t="s">
        <v>593</v>
      </c>
      <c r="G104" s="320"/>
      <c r="H104" s="318"/>
      <c r="I104" s="318"/>
      <c r="J104" s="318" t="s">
        <v>594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595</v>
      </c>
      <c r="G106" s="301"/>
      <c r="H106" s="301" t="s">
        <v>635</v>
      </c>
      <c r="I106" s="301" t="s">
        <v>597</v>
      </c>
      <c r="J106" s="301">
        <v>20</v>
      </c>
      <c r="K106" s="315"/>
    </row>
    <row r="107" s="1" customFormat="1" ht="15" customHeight="1">
      <c r="B107" s="313"/>
      <c r="C107" s="301" t="s">
        <v>598</v>
      </c>
      <c r="D107" s="301"/>
      <c r="E107" s="301"/>
      <c r="F107" s="324" t="s">
        <v>595</v>
      </c>
      <c r="G107" s="301"/>
      <c r="H107" s="301" t="s">
        <v>635</v>
      </c>
      <c r="I107" s="301" t="s">
        <v>597</v>
      </c>
      <c r="J107" s="301">
        <v>120</v>
      </c>
      <c r="K107" s="315"/>
    </row>
    <row r="108" s="1" customFormat="1" ht="15" customHeight="1">
      <c r="B108" s="326"/>
      <c r="C108" s="301" t="s">
        <v>600</v>
      </c>
      <c r="D108" s="301"/>
      <c r="E108" s="301"/>
      <c r="F108" s="324" t="s">
        <v>601</v>
      </c>
      <c r="G108" s="301"/>
      <c r="H108" s="301" t="s">
        <v>635</v>
      </c>
      <c r="I108" s="301" t="s">
        <v>597</v>
      </c>
      <c r="J108" s="301">
        <v>50</v>
      </c>
      <c r="K108" s="315"/>
    </row>
    <row r="109" s="1" customFormat="1" ht="15" customHeight="1">
      <c r="B109" s="326"/>
      <c r="C109" s="301" t="s">
        <v>603</v>
      </c>
      <c r="D109" s="301"/>
      <c r="E109" s="301"/>
      <c r="F109" s="324" t="s">
        <v>595</v>
      </c>
      <c r="G109" s="301"/>
      <c r="H109" s="301" t="s">
        <v>635</v>
      </c>
      <c r="I109" s="301" t="s">
        <v>605</v>
      </c>
      <c r="J109" s="301"/>
      <c r="K109" s="315"/>
    </row>
    <row r="110" s="1" customFormat="1" ht="15" customHeight="1">
      <c r="B110" s="326"/>
      <c r="C110" s="301" t="s">
        <v>614</v>
      </c>
      <c r="D110" s="301"/>
      <c r="E110" s="301"/>
      <c r="F110" s="324" t="s">
        <v>601</v>
      </c>
      <c r="G110" s="301"/>
      <c r="H110" s="301" t="s">
        <v>635</v>
      </c>
      <c r="I110" s="301" t="s">
        <v>597</v>
      </c>
      <c r="J110" s="301">
        <v>50</v>
      </c>
      <c r="K110" s="315"/>
    </row>
    <row r="111" s="1" customFormat="1" ht="15" customHeight="1">
      <c r="B111" s="326"/>
      <c r="C111" s="301" t="s">
        <v>622</v>
      </c>
      <c r="D111" s="301"/>
      <c r="E111" s="301"/>
      <c r="F111" s="324" t="s">
        <v>601</v>
      </c>
      <c r="G111" s="301"/>
      <c r="H111" s="301" t="s">
        <v>635</v>
      </c>
      <c r="I111" s="301" t="s">
        <v>597</v>
      </c>
      <c r="J111" s="301">
        <v>50</v>
      </c>
      <c r="K111" s="315"/>
    </row>
    <row r="112" s="1" customFormat="1" ht="15" customHeight="1">
      <c r="B112" s="326"/>
      <c r="C112" s="301" t="s">
        <v>620</v>
      </c>
      <c r="D112" s="301"/>
      <c r="E112" s="301"/>
      <c r="F112" s="324" t="s">
        <v>601</v>
      </c>
      <c r="G112" s="301"/>
      <c r="H112" s="301" t="s">
        <v>635</v>
      </c>
      <c r="I112" s="301" t="s">
        <v>597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595</v>
      </c>
      <c r="G113" s="301"/>
      <c r="H113" s="301" t="s">
        <v>636</v>
      </c>
      <c r="I113" s="301" t="s">
        <v>597</v>
      </c>
      <c r="J113" s="301">
        <v>20</v>
      </c>
      <c r="K113" s="315"/>
    </row>
    <row r="114" s="1" customFormat="1" ht="15" customHeight="1">
      <c r="B114" s="326"/>
      <c r="C114" s="301" t="s">
        <v>637</v>
      </c>
      <c r="D114" s="301"/>
      <c r="E114" s="301"/>
      <c r="F114" s="324" t="s">
        <v>595</v>
      </c>
      <c r="G114" s="301"/>
      <c r="H114" s="301" t="s">
        <v>638</v>
      </c>
      <c r="I114" s="301" t="s">
        <v>597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595</v>
      </c>
      <c r="G115" s="301"/>
      <c r="H115" s="301" t="s">
        <v>639</v>
      </c>
      <c r="I115" s="301" t="s">
        <v>630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595</v>
      </c>
      <c r="G116" s="301"/>
      <c r="H116" s="301" t="s">
        <v>640</v>
      </c>
      <c r="I116" s="301" t="s">
        <v>630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595</v>
      </c>
      <c r="G117" s="301"/>
      <c r="H117" s="301" t="s">
        <v>641</v>
      </c>
      <c r="I117" s="301" t="s">
        <v>642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643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589</v>
      </c>
      <c r="D123" s="316"/>
      <c r="E123" s="316"/>
      <c r="F123" s="316" t="s">
        <v>590</v>
      </c>
      <c r="G123" s="317"/>
      <c r="H123" s="316" t="s">
        <v>57</v>
      </c>
      <c r="I123" s="316" t="s">
        <v>60</v>
      </c>
      <c r="J123" s="316" t="s">
        <v>591</v>
      </c>
      <c r="K123" s="345"/>
    </row>
    <row r="124" s="1" customFormat="1" ht="17.25" customHeight="1">
      <c r="B124" s="344"/>
      <c r="C124" s="318" t="s">
        <v>592</v>
      </c>
      <c r="D124" s="318"/>
      <c r="E124" s="318"/>
      <c r="F124" s="319" t="s">
        <v>593</v>
      </c>
      <c r="G124" s="320"/>
      <c r="H124" s="318"/>
      <c r="I124" s="318"/>
      <c r="J124" s="318" t="s">
        <v>594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598</v>
      </c>
      <c r="D126" s="323"/>
      <c r="E126" s="323"/>
      <c r="F126" s="324" t="s">
        <v>595</v>
      </c>
      <c r="G126" s="301"/>
      <c r="H126" s="301" t="s">
        <v>635</v>
      </c>
      <c r="I126" s="301" t="s">
        <v>597</v>
      </c>
      <c r="J126" s="301">
        <v>120</v>
      </c>
      <c r="K126" s="349"/>
    </row>
    <row r="127" s="1" customFormat="1" ht="15" customHeight="1">
      <c r="B127" s="346"/>
      <c r="C127" s="301" t="s">
        <v>644</v>
      </c>
      <c r="D127" s="301"/>
      <c r="E127" s="301"/>
      <c r="F127" s="324" t="s">
        <v>595</v>
      </c>
      <c r="G127" s="301"/>
      <c r="H127" s="301" t="s">
        <v>645</v>
      </c>
      <c r="I127" s="301" t="s">
        <v>597</v>
      </c>
      <c r="J127" s="301" t="s">
        <v>646</v>
      </c>
      <c r="K127" s="349"/>
    </row>
    <row r="128" s="1" customFormat="1" ht="15" customHeight="1">
      <c r="B128" s="346"/>
      <c r="C128" s="301" t="s">
        <v>543</v>
      </c>
      <c r="D128" s="301"/>
      <c r="E128" s="301"/>
      <c r="F128" s="324" t="s">
        <v>595</v>
      </c>
      <c r="G128" s="301"/>
      <c r="H128" s="301" t="s">
        <v>647</v>
      </c>
      <c r="I128" s="301" t="s">
        <v>597</v>
      </c>
      <c r="J128" s="301" t="s">
        <v>646</v>
      </c>
      <c r="K128" s="349"/>
    </row>
    <row r="129" s="1" customFormat="1" ht="15" customHeight="1">
      <c r="B129" s="346"/>
      <c r="C129" s="301" t="s">
        <v>606</v>
      </c>
      <c r="D129" s="301"/>
      <c r="E129" s="301"/>
      <c r="F129" s="324" t="s">
        <v>601</v>
      </c>
      <c r="G129" s="301"/>
      <c r="H129" s="301" t="s">
        <v>607</v>
      </c>
      <c r="I129" s="301" t="s">
        <v>597</v>
      </c>
      <c r="J129" s="301">
        <v>15</v>
      </c>
      <c r="K129" s="349"/>
    </row>
    <row r="130" s="1" customFormat="1" ht="15" customHeight="1">
      <c r="B130" s="346"/>
      <c r="C130" s="327" t="s">
        <v>608</v>
      </c>
      <c r="D130" s="327"/>
      <c r="E130" s="327"/>
      <c r="F130" s="328" t="s">
        <v>601</v>
      </c>
      <c r="G130" s="327"/>
      <c r="H130" s="327" t="s">
        <v>609</v>
      </c>
      <c r="I130" s="327" t="s">
        <v>597</v>
      </c>
      <c r="J130" s="327">
        <v>15</v>
      </c>
      <c r="K130" s="349"/>
    </row>
    <row r="131" s="1" customFormat="1" ht="15" customHeight="1">
      <c r="B131" s="346"/>
      <c r="C131" s="327" t="s">
        <v>610</v>
      </c>
      <c r="D131" s="327"/>
      <c r="E131" s="327"/>
      <c r="F131" s="328" t="s">
        <v>601</v>
      </c>
      <c r="G131" s="327"/>
      <c r="H131" s="327" t="s">
        <v>611</v>
      </c>
      <c r="I131" s="327" t="s">
        <v>597</v>
      </c>
      <c r="J131" s="327">
        <v>20</v>
      </c>
      <c r="K131" s="349"/>
    </row>
    <row r="132" s="1" customFormat="1" ht="15" customHeight="1">
      <c r="B132" s="346"/>
      <c r="C132" s="327" t="s">
        <v>612</v>
      </c>
      <c r="D132" s="327"/>
      <c r="E132" s="327"/>
      <c r="F132" s="328" t="s">
        <v>601</v>
      </c>
      <c r="G132" s="327"/>
      <c r="H132" s="327" t="s">
        <v>613</v>
      </c>
      <c r="I132" s="327" t="s">
        <v>597</v>
      </c>
      <c r="J132" s="327">
        <v>20</v>
      </c>
      <c r="K132" s="349"/>
    </row>
    <row r="133" s="1" customFormat="1" ht="15" customHeight="1">
      <c r="B133" s="346"/>
      <c r="C133" s="301" t="s">
        <v>600</v>
      </c>
      <c r="D133" s="301"/>
      <c r="E133" s="301"/>
      <c r="F133" s="324" t="s">
        <v>601</v>
      </c>
      <c r="G133" s="301"/>
      <c r="H133" s="301" t="s">
        <v>635</v>
      </c>
      <c r="I133" s="301" t="s">
        <v>597</v>
      </c>
      <c r="J133" s="301">
        <v>50</v>
      </c>
      <c r="K133" s="349"/>
    </row>
    <row r="134" s="1" customFormat="1" ht="15" customHeight="1">
      <c r="B134" s="346"/>
      <c r="C134" s="301" t="s">
        <v>614</v>
      </c>
      <c r="D134" s="301"/>
      <c r="E134" s="301"/>
      <c r="F134" s="324" t="s">
        <v>601</v>
      </c>
      <c r="G134" s="301"/>
      <c r="H134" s="301" t="s">
        <v>635</v>
      </c>
      <c r="I134" s="301" t="s">
        <v>597</v>
      </c>
      <c r="J134" s="301">
        <v>50</v>
      </c>
      <c r="K134" s="349"/>
    </row>
    <row r="135" s="1" customFormat="1" ht="15" customHeight="1">
      <c r="B135" s="346"/>
      <c r="C135" s="301" t="s">
        <v>620</v>
      </c>
      <c r="D135" s="301"/>
      <c r="E135" s="301"/>
      <c r="F135" s="324" t="s">
        <v>601</v>
      </c>
      <c r="G135" s="301"/>
      <c r="H135" s="301" t="s">
        <v>635</v>
      </c>
      <c r="I135" s="301" t="s">
        <v>597</v>
      </c>
      <c r="J135" s="301">
        <v>50</v>
      </c>
      <c r="K135" s="349"/>
    </row>
    <row r="136" s="1" customFormat="1" ht="15" customHeight="1">
      <c r="B136" s="346"/>
      <c r="C136" s="301" t="s">
        <v>622</v>
      </c>
      <c r="D136" s="301"/>
      <c r="E136" s="301"/>
      <c r="F136" s="324" t="s">
        <v>601</v>
      </c>
      <c r="G136" s="301"/>
      <c r="H136" s="301" t="s">
        <v>635</v>
      </c>
      <c r="I136" s="301" t="s">
        <v>597</v>
      </c>
      <c r="J136" s="301">
        <v>50</v>
      </c>
      <c r="K136" s="349"/>
    </row>
    <row r="137" s="1" customFormat="1" ht="15" customHeight="1">
      <c r="B137" s="346"/>
      <c r="C137" s="301" t="s">
        <v>623</v>
      </c>
      <c r="D137" s="301"/>
      <c r="E137" s="301"/>
      <c r="F137" s="324" t="s">
        <v>601</v>
      </c>
      <c r="G137" s="301"/>
      <c r="H137" s="301" t="s">
        <v>648</v>
      </c>
      <c r="I137" s="301" t="s">
        <v>597</v>
      </c>
      <c r="J137" s="301">
        <v>255</v>
      </c>
      <c r="K137" s="349"/>
    </row>
    <row r="138" s="1" customFormat="1" ht="15" customHeight="1">
      <c r="B138" s="346"/>
      <c r="C138" s="301" t="s">
        <v>625</v>
      </c>
      <c r="D138" s="301"/>
      <c r="E138" s="301"/>
      <c r="F138" s="324" t="s">
        <v>595</v>
      </c>
      <c r="G138" s="301"/>
      <c r="H138" s="301" t="s">
        <v>649</v>
      </c>
      <c r="I138" s="301" t="s">
        <v>627</v>
      </c>
      <c r="J138" s="301"/>
      <c r="K138" s="349"/>
    </row>
    <row r="139" s="1" customFormat="1" ht="15" customHeight="1">
      <c r="B139" s="346"/>
      <c r="C139" s="301" t="s">
        <v>628</v>
      </c>
      <c r="D139" s="301"/>
      <c r="E139" s="301"/>
      <c r="F139" s="324" t="s">
        <v>595</v>
      </c>
      <c r="G139" s="301"/>
      <c r="H139" s="301" t="s">
        <v>650</v>
      </c>
      <c r="I139" s="301" t="s">
        <v>630</v>
      </c>
      <c r="J139" s="301"/>
      <c r="K139" s="349"/>
    </row>
    <row r="140" s="1" customFormat="1" ht="15" customHeight="1">
      <c r="B140" s="346"/>
      <c r="C140" s="301" t="s">
        <v>631</v>
      </c>
      <c r="D140" s="301"/>
      <c r="E140" s="301"/>
      <c r="F140" s="324" t="s">
        <v>595</v>
      </c>
      <c r="G140" s="301"/>
      <c r="H140" s="301" t="s">
        <v>631</v>
      </c>
      <c r="I140" s="301" t="s">
        <v>630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595</v>
      </c>
      <c r="G141" s="301"/>
      <c r="H141" s="301" t="s">
        <v>651</v>
      </c>
      <c r="I141" s="301" t="s">
        <v>630</v>
      </c>
      <c r="J141" s="301"/>
      <c r="K141" s="349"/>
    </row>
    <row r="142" s="1" customFormat="1" ht="15" customHeight="1">
      <c r="B142" s="346"/>
      <c r="C142" s="301" t="s">
        <v>652</v>
      </c>
      <c r="D142" s="301"/>
      <c r="E142" s="301"/>
      <c r="F142" s="324" t="s">
        <v>595</v>
      </c>
      <c r="G142" s="301"/>
      <c r="H142" s="301" t="s">
        <v>653</v>
      </c>
      <c r="I142" s="301" t="s">
        <v>630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654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589</v>
      </c>
      <c r="D148" s="316"/>
      <c r="E148" s="316"/>
      <c r="F148" s="316" t="s">
        <v>590</v>
      </c>
      <c r="G148" s="317"/>
      <c r="H148" s="316" t="s">
        <v>57</v>
      </c>
      <c r="I148" s="316" t="s">
        <v>60</v>
      </c>
      <c r="J148" s="316" t="s">
        <v>591</v>
      </c>
      <c r="K148" s="315"/>
    </row>
    <row r="149" s="1" customFormat="1" ht="17.25" customHeight="1">
      <c r="B149" s="313"/>
      <c r="C149" s="318" t="s">
        <v>592</v>
      </c>
      <c r="D149" s="318"/>
      <c r="E149" s="318"/>
      <c r="F149" s="319" t="s">
        <v>593</v>
      </c>
      <c r="G149" s="320"/>
      <c r="H149" s="318"/>
      <c r="I149" s="318"/>
      <c r="J149" s="318" t="s">
        <v>594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598</v>
      </c>
      <c r="D151" s="301"/>
      <c r="E151" s="301"/>
      <c r="F151" s="354" t="s">
        <v>595</v>
      </c>
      <c r="G151" s="301"/>
      <c r="H151" s="353" t="s">
        <v>635</v>
      </c>
      <c r="I151" s="353" t="s">
        <v>597</v>
      </c>
      <c r="J151" s="353">
        <v>120</v>
      </c>
      <c r="K151" s="349"/>
    </row>
    <row r="152" s="1" customFormat="1" ht="15" customHeight="1">
      <c r="B152" s="326"/>
      <c r="C152" s="353" t="s">
        <v>644</v>
      </c>
      <c r="D152" s="301"/>
      <c r="E152" s="301"/>
      <c r="F152" s="354" t="s">
        <v>595</v>
      </c>
      <c r="G152" s="301"/>
      <c r="H152" s="353" t="s">
        <v>655</v>
      </c>
      <c r="I152" s="353" t="s">
        <v>597</v>
      </c>
      <c r="J152" s="353" t="s">
        <v>646</v>
      </c>
      <c r="K152" s="349"/>
    </row>
    <row r="153" s="1" customFormat="1" ht="15" customHeight="1">
      <c r="B153" s="326"/>
      <c r="C153" s="353" t="s">
        <v>543</v>
      </c>
      <c r="D153" s="301"/>
      <c r="E153" s="301"/>
      <c r="F153" s="354" t="s">
        <v>595</v>
      </c>
      <c r="G153" s="301"/>
      <c r="H153" s="353" t="s">
        <v>656</v>
      </c>
      <c r="I153" s="353" t="s">
        <v>597</v>
      </c>
      <c r="J153" s="353" t="s">
        <v>646</v>
      </c>
      <c r="K153" s="349"/>
    </row>
    <row r="154" s="1" customFormat="1" ht="15" customHeight="1">
      <c r="B154" s="326"/>
      <c r="C154" s="353" t="s">
        <v>600</v>
      </c>
      <c r="D154" s="301"/>
      <c r="E154" s="301"/>
      <c r="F154" s="354" t="s">
        <v>601</v>
      </c>
      <c r="G154" s="301"/>
      <c r="H154" s="353" t="s">
        <v>635</v>
      </c>
      <c r="I154" s="353" t="s">
        <v>597</v>
      </c>
      <c r="J154" s="353">
        <v>50</v>
      </c>
      <c r="K154" s="349"/>
    </row>
    <row r="155" s="1" customFormat="1" ht="15" customHeight="1">
      <c r="B155" s="326"/>
      <c r="C155" s="353" t="s">
        <v>603</v>
      </c>
      <c r="D155" s="301"/>
      <c r="E155" s="301"/>
      <c r="F155" s="354" t="s">
        <v>595</v>
      </c>
      <c r="G155" s="301"/>
      <c r="H155" s="353" t="s">
        <v>635</v>
      </c>
      <c r="I155" s="353" t="s">
        <v>605</v>
      </c>
      <c r="J155" s="353"/>
      <c r="K155" s="349"/>
    </row>
    <row r="156" s="1" customFormat="1" ht="15" customHeight="1">
      <c r="B156" s="326"/>
      <c r="C156" s="353" t="s">
        <v>614</v>
      </c>
      <c r="D156" s="301"/>
      <c r="E156" s="301"/>
      <c r="F156" s="354" t="s">
        <v>601</v>
      </c>
      <c r="G156" s="301"/>
      <c r="H156" s="353" t="s">
        <v>635</v>
      </c>
      <c r="I156" s="353" t="s">
        <v>597</v>
      </c>
      <c r="J156" s="353">
        <v>50</v>
      </c>
      <c r="K156" s="349"/>
    </row>
    <row r="157" s="1" customFormat="1" ht="15" customHeight="1">
      <c r="B157" s="326"/>
      <c r="C157" s="353" t="s">
        <v>622</v>
      </c>
      <c r="D157" s="301"/>
      <c r="E157" s="301"/>
      <c r="F157" s="354" t="s">
        <v>601</v>
      </c>
      <c r="G157" s="301"/>
      <c r="H157" s="353" t="s">
        <v>635</v>
      </c>
      <c r="I157" s="353" t="s">
        <v>597</v>
      </c>
      <c r="J157" s="353">
        <v>50</v>
      </c>
      <c r="K157" s="349"/>
    </row>
    <row r="158" s="1" customFormat="1" ht="15" customHeight="1">
      <c r="B158" s="326"/>
      <c r="C158" s="353" t="s">
        <v>620</v>
      </c>
      <c r="D158" s="301"/>
      <c r="E158" s="301"/>
      <c r="F158" s="354" t="s">
        <v>601</v>
      </c>
      <c r="G158" s="301"/>
      <c r="H158" s="353" t="s">
        <v>635</v>
      </c>
      <c r="I158" s="353" t="s">
        <v>597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595</v>
      </c>
      <c r="G159" s="301"/>
      <c r="H159" s="353" t="s">
        <v>657</v>
      </c>
      <c r="I159" s="353" t="s">
        <v>597</v>
      </c>
      <c r="J159" s="353" t="s">
        <v>658</v>
      </c>
      <c r="K159" s="349"/>
    </row>
    <row r="160" s="1" customFormat="1" ht="15" customHeight="1">
      <c r="B160" s="326"/>
      <c r="C160" s="353" t="s">
        <v>659</v>
      </c>
      <c r="D160" s="301"/>
      <c r="E160" s="301"/>
      <c r="F160" s="354" t="s">
        <v>595</v>
      </c>
      <c r="G160" s="301"/>
      <c r="H160" s="353" t="s">
        <v>660</v>
      </c>
      <c r="I160" s="353" t="s">
        <v>630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661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589</v>
      </c>
      <c r="D166" s="316"/>
      <c r="E166" s="316"/>
      <c r="F166" s="316" t="s">
        <v>590</v>
      </c>
      <c r="G166" s="358"/>
      <c r="H166" s="359" t="s">
        <v>57</v>
      </c>
      <c r="I166" s="359" t="s">
        <v>60</v>
      </c>
      <c r="J166" s="316" t="s">
        <v>591</v>
      </c>
      <c r="K166" s="293"/>
    </row>
    <row r="167" s="1" customFormat="1" ht="17.25" customHeight="1">
      <c r="B167" s="294"/>
      <c r="C167" s="318" t="s">
        <v>592</v>
      </c>
      <c r="D167" s="318"/>
      <c r="E167" s="318"/>
      <c r="F167" s="319" t="s">
        <v>593</v>
      </c>
      <c r="G167" s="360"/>
      <c r="H167" s="361"/>
      <c r="I167" s="361"/>
      <c r="J167" s="318" t="s">
        <v>594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598</v>
      </c>
      <c r="D169" s="301"/>
      <c r="E169" s="301"/>
      <c r="F169" s="324" t="s">
        <v>595</v>
      </c>
      <c r="G169" s="301"/>
      <c r="H169" s="301" t="s">
        <v>635</v>
      </c>
      <c r="I169" s="301" t="s">
        <v>597</v>
      </c>
      <c r="J169" s="301">
        <v>120</v>
      </c>
      <c r="K169" s="349"/>
    </row>
    <row r="170" s="1" customFormat="1" ht="15" customHeight="1">
      <c r="B170" s="326"/>
      <c r="C170" s="301" t="s">
        <v>644</v>
      </c>
      <c r="D170" s="301"/>
      <c r="E170" s="301"/>
      <c r="F170" s="324" t="s">
        <v>595</v>
      </c>
      <c r="G170" s="301"/>
      <c r="H170" s="301" t="s">
        <v>645</v>
      </c>
      <c r="I170" s="301" t="s">
        <v>597</v>
      </c>
      <c r="J170" s="301" t="s">
        <v>646</v>
      </c>
      <c r="K170" s="349"/>
    </row>
    <row r="171" s="1" customFormat="1" ht="15" customHeight="1">
      <c r="B171" s="326"/>
      <c r="C171" s="301" t="s">
        <v>543</v>
      </c>
      <c r="D171" s="301"/>
      <c r="E171" s="301"/>
      <c r="F171" s="324" t="s">
        <v>595</v>
      </c>
      <c r="G171" s="301"/>
      <c r="H171" s="301" t="s">
        <v>662</v>
      </c>
      <c r="I171" s="301" t="s">
        <v>597</v>
      </c>
      <c r="J171" s="301" t="s">
        <v>646</v>
      </c>
      <c r="K171" s="349"/>
    </row>
    <row r="172" s="1" customFormat="1" ht="15" customHeight="1">
      <c r="B172" s="326"/>
      <c r="C172" s="301" t="s">
        <v>600</v>
      </c>
      <c r="D172" s="301"/>
      <c r="E172" s="301"/>
      <c r="F172" s="324" t="s">
        <v>601</v>
      </c>
      <c r="G172" s="301"/>
      <c r="H172" s="301" t="s">
        <v>662</v>
      </c>
      <c r="I172" s="301" t="s">
        <v>597</v>
      </c>
      <c r="J172" s="301">
        <v>50</v>
      </c>
      <c r="K172" s="349"/>
    </row>
    <row r="173" s="1" customFormat="1" ht="15" customHeight="1">
      <c r="B173" s="326"/>
      <c r="C173" s="301" t="s">
        <v>603</v>
      </c>
      <c r="D173" s="301"/>
      <c r="E173" s="301"/>
      <c r="F173" s="324" t="s">
        <v>595</v>
      </c>
      <c r="G173" s="301"/>
      <c r="H173" s="301" t="s">
        <v>662</v>
      </c>
      <c r="I173" s="301" t="s">
        <v>605</v>
      </c>
      <c r="J173" s="301"/>
      <c r="K173" s="349"/>
    </row>
    <row r="174" s="1" customFormat="1" ht="15" customHeight="1">
      <c r="B174" s="326"/>
      <c r="C174" s="301" t="s">
        <v>614</v>
      </c>
      <c r="D174" s="301"/>
      <c r="E174" s="301"/>
      <c r="F174" s="324" t="s">
        <v>601</v>
      </c>
      <c r="G174" s="301"/>
      <c r="H174" s="301" t="s">
        <v>662</v>
      </c>
      <c r="I174" s="301" t="s">
        <v>597</v>
      </c>
      <c r="J174" s="301">
        <v>50</v>
      </c>
      <c r="K174" s="349"/>
    </row>
    <row r="175" s="1" customFormat="1" ht="15" customHeight="1">
      <c r="B175" s="326"/>
      <c r="C175" s="301" t="s">
        <v>622</v>
      </c>
      <c r="D175" s="301"/>
      <c r="E175" s="301"/>
      <c r="F175" s="324" t="s">
        <v>601</v>
      </c>
      <c r="G175" s="301"/>
      <c r="H175" s="301" t="s">
        <v>662</v>
      </c>
      <c r="I175" s="301" t="s">
        <v>597</v>
      </c>
      <c r="J175" s="301">
        <v>50</v>
      </c>
      <c r="K175" s="349"/>
    </row>
    <row r="176" s="1" customFormat="1" ht="15" customHeight="1">
      <c r="B176" s="326"/>
      <c r="C176" s="301" t="s">
        <v>620</v>
      </c>
      <c r="D176" s="301"/>
      <c r="E176" s="301"/>
      <c r="F176" s="324" t="s">
        <v>601</v>
      </c>
      <c r="G176" s="301"/>
      <c r="H176" s="301" t="s">
        <v>662</v>
      </c>
      <c r="I176" s="301" t="s">
        <v>597</v>
      </c>
      <c r="J176" s="301">
        <v>50</v>
      </c>
      <c r="K176" s="349"/>
    </row>
    <row r="177" s="1" customFormat="1" ht="15" customHeight="1">
      <c r="B177" s="326"/>
      <c r="C177" s="301" t="s">
        <v>105</v>
      </c>
      <c r="D177" s="301"/>
      <c r="E177" s="301"/>
      <c r="F177" s="324" t="s">
        <v>595</v>
      </c>
      <c r="G177" s="301"/>
      <c r="H177" s="301" t="s">
        <v>663</v>
      </c>
      <c r="I177" s="301" t="s">
        <v>664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595</v>
      </c>
      <c r="G178" s="301"/>
      <c r="H178" s="301" t="s">
        <v>665</v>
      </c>
      <c r="I178" s="301" t="s">
        <v>666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595</v>
      </c>
      <c r="G179" s="301"/>
      <c r="H179" s="301" t="s">
        <v>667</v>
      </c>
      <c r="I179" s="301" t="s">
        <v>597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595</v>
      </c>
      <c r="G180" s="301"/>
      <c r="H180" s="301" t="s">
        <v>668</v>
      </c>
      <c r="I180" s="301" t="s">
        <v>597</v>
      </c>
      <c r="J180" s="301">
        <v>255</v>
      </c>
      <c r="K180" s="349"/>
    </row>
    <row r="181" s="1" customFormat="1" ht="15" customHeight="1">
      <c r="B181" s="326"/>
      <c r="C181" s="301" t="s">
        <v>106</v>
      </c>
      <c r="D181" s="301"/>
      <c r="E181" s="301"/>
      <c r="F181" s="324" t="s">
        <v>595</v>
      </c>
      <c r="G181" s="301"/>
      <c r="H181" s="301" t="s">
        <v>559</v>
      </c>
      <c r="I181" s="301" t="s">
        <v>597</v>
      </c>
      <c r="J181" s="301">
        <v>10</v>
      </c>
      <c r="K181" s="349"/>
    </row>
    <row r="182" s="1" customFormat="1" ht="15" customHeight="1">
      <c r="B182" s="326"/>
      <c r="C182" s="301" t="s">
        <v>107</v>
      </c>
      <c r="D182" s="301"/>
      <c r="E182" s="301"/>
      <c r="F182" s="324" t="s">
        <v>595</v>
      </c>
      <c r="G182" s="301"/>
      <c r="H182" s="301" t="s">
        <v>669</v>
      </c>
      <c r="I182" s="301" t="s">
        <v>630</v>
      </c>
      <c r="J182" s="301"/>
      <c r="K182" s="349"/>
    </row>
    <row r="183" s="1" customFormat="1" ht="15" customHeight="1">
      <c r="B183" s="326"/>
      <c r="C183" s="301" t="s">
        <v>670</v>
      </c>
      <c r="D183" s="301"/>
      <c r="E183" s="301"/>
      <c r="F183" s="324" t="s">
        <v>595</v>
      </c>
      <c r="G183" s="301"/>
      <c r="H183" s="301" t="s">
        <v>671</v>
      </c>
      <c r="I183" s="301" t="s">
        <v>630</v>
      </c>
      <c r="J183" s="301"/>
      <c r="K183" s="349"/>
    </row>
    <row r="184" s="1" customFormat="1" ht="15" customHeight="1">
      <c r="B184" s="326"/>
      <c r="C184" s="301" t="s">
        <v>659</v>
      </c>
      <c r="D184" s="301"/>
      <c r="E184" s="301"/>
      <c r="F184" s="324" t="s">
        <v>595</v>
      </c>
      <c r="G184" s="301"/>
      <c r="H184" s="301" t="s">
        <v>672</v>
      </c>
      <c r="I184" s="301" t="s">
        <v>630</v>
      </c>
      <c r="J184" s="301"/>
      <c r="K184" s="349"/>
    </row>
    <row r="185" s="1" customFormat="1" ht="15" customHeight="1">
      <c r="B185" s="326"/>
      <c r="C185" s="301" t="s">
        <v>109</v>
      </c>
      <c r="D185" s="301"/>
      <c r="E185" s="301"/>
      <c r="F185" s="324" t="s">
        <v>601</v>
      </c>
      <c r="G185" s="301"/>
      <c r="H185" s="301" t="s">
        <v>673</v>
      </c>
      <c r="I185" s="301" t="s">
        <v>597</v>
      </c>
      <c r="J185" s="301">
        <v>50</v>
      </c>
      <c r="K185" s="349"/>
    </row>
    <row r="186" s="1" customFormat="1" ht="15" customHeight="1">
      <c r="B186" s="326"/>
      <c r="C186" s="301" t="s">
        <v>674</v>
      </c>
      <c r="D186" s="301"/>
      <c r="E186" s="301"/>
      <c r="F186" s="324" t="s">
        <v>601</v>
      </c>
      <c r="G186" s="301"/>
      <c r="H186" s="301" t="s">
        <v>675</v>
      </c>
      <c r="I186" s="301" t="s">
        <v>676</v>
      </c>
      <c r="J186" s="301"/>
      <c r="K186" s="349"/>
    </row>
    <row r="187" s="1" customFormat="1" ht="15" customHeight="1">
      <c r="B187" s="326"/>
      <c r="C187" s="301" t="s">
        <v>677</v>
      </c>
      <c r="D187" s="301"/>
      <c r="E187" s="301"/>
      <c r="F187" s="324" t="s">
        <v>601</v>
      </c>
      <c r="G187" s="301"/>
      <c r="H187" s="301" t="s">
        <v>678</v>
      </c>
      <c r="I187" s="301" t="s">
        <v>676</v>
      </c>
      <c r="J187" s="301"/>
      <c r="K187" s="349"/>
    </row>
    <row r="188" s="1" customFormat="1" ht="15" customHeight="1">
      <c r="B188" s="326"/>
      <c r="C188" s="301" t="s">
        <v>679</v>
      </c>
      <c r="D188" s="301"/>
      <c r="E188" s="301"/>
      <c r="F188" s="324" t="s">
        <v>601</v>
      </c>
      <c r="G188" s="301"/>
      <c r="H188" s="301" t="s">
        <v>680</v>
      </c>
      <c r="I188" s="301" t="s">
        <v>676</v>
      </c>
      <c r="J188" s="301"/>
      <c r="K188" s="349"/>
    </row>
    <row r="189" s="1" customFormat="1" ht="15" customHeight="1">
      <c r="B189" s="326"/>
      <c r="C189" s="362" t="s">
        <v>681</v>
      </c>
      <c r="D189" s="301"/>
      <c r="E189" s="301"/>
      <c r="F189" s="324" t="s">
        <v>601</v>
      </c>
      <c r="G189" s="301"/>
      <c r="H189" s="301" t="s">
        <v>682</v>
      </c>
      <c r="I189" s="301" t="s">
        <v>683</v>
      </c>
      <c r="J189" s="363" t="s">
        <v>684</v>
      </c>
      <c r="K189" s="349"/>
    </row>
    <row r="190" s="18" customFormat="1" ht="15" customHeight="1">
      <c r="B190" s="364"/>
      <c r="C190" s="365" t="s">
        <v>685</v>
      </c>
      <c r="D190" s="366"/>
      <c r="E190" s="366"/>
      <c r="F190" s="367" t="s">
        <v>601</v>
      </c>
      <c r="G190" s="366"/>
      <c r="H190" s="366" t="s">
        <v>686</v>
      </c>
      <c r="I190" s="366" t="s">
        <v>683</v>
      </c>
      <c r="J190" s="368" t="s">
        <v>684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595</v>
      </c>
      <c r="G191" s="301"/>
      <c r="H191" s="298" t="s">
        <v>687</v>
      </c>
      <c r="I191" s="301" t="s">
        <v>688</v>
      </c>
      <c r="J191" s="301"/>
      <c r="K191" s="349"/>
    </row>
    <row r="192" s="1" customFormat="1" ht="15" customHeight="1">
      <c r="B192" s="326"/>
      <c r="C192" s="362" t="s">
        <v>689</v>
      </c>
      <c r="D192" s="301"/>
      <c r="E192" s="301"/>
      <c r="F192" s="324" t="s">
        <v>595</v>
      </c>
      <c r="G192" s="301"/>
      <c r="H192" s="301" t="s">
        <v>690</v>
      </c>
      <c r="I192" s="301" t="s">
        <v>630</v>
      </c>
      <c r="J192" s="301"/>
      <c r="K192" s="349"/>
    </row>
    <row r="193" s="1" customFormat="1" ht="15" customHeight="1">
      <c r="B193" s="326"/>
      <c r="C193" s="362" t="s">
        <v>691</v>
      </c>
      <c r="D193" s="301"/>
      <c r="E193" s="301"/>
      <c r="F193" s="324" t="s">
        <v>595</v>
      </c>
      <c r="G193" s="301"/>
      <c r="H193" s="301" t="s">
        <v>692</v>
      </c>
      <c r="I193" s="301" t="s">
        <v>630</v>
      </c>
      <c r="J193" s="301"/>
      <c r="K193" s="349"/>
    </row>
    <row r="194" s="1" customFormat="1" ht="15" customHeight="1">
      <c r="B194" s="326"/>
      <c r="C194" s="362" t="s">
        <v>693</v>
      </c>
      <c r="D194" s="301"/>
      <c r="E194" s="301"/>
      <c r="F194" s="324" t="s">
        <v>601</v>
      </c>
      <c r="G194" s="301"/>
      <c r="H194" s="301" t="s">
        <v>694</v>
      </c>
      <c r="I194" s="301" t="s">
        <v>630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695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696</v>
      </c>
      <c r="D201" s="371"/>
      <c r="E201" s="371"/>
      <c r="F201" s="371" t="s">
        <v>697</v>
      </c>
      <c r="G201" s="372"/>
      <c r="H201" s="371" t="s">
        <v>698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688</v>
      </c>
      <c r="D203" s="301"/>
      <c r="E203" s="301"/>
      <c r="F203" s="324" t="s">
        <v>46</v>
      </c>
      <c r="G203" s="301"/>
      <c r="H203" s="301" t="s">
        <v>699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700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701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702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703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642</v>
      </c>
      <c r="D209" s="301"/>
      <c r="E209" s="301"/>
      <c r="F209" s="324" t="s">
        <v>82</v>
      </c>
      <c r="G209" s="301"/>
      <c r="H209" s="301" t="s">
        <v>704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537</v>
      </c>
      <c r="G210" s="301"/>
      <c r="H210" s="301" t="s">
        <v>538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535</v>
      </c>
      <c r="G211" s="301"/>
      <c r="H211" s="301" t="s">
        <v>705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539</v>
      </c>
      <c r="G212" s="362"/>
      <c r="H212" s="353" t="s">
        <v>540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541</v>
      </c>
      <c r="G213" s="362"/>
      <c r="H213" s="353" t="s">
        <v>706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666</v>
      </c>
      <c r="D215" s="301"/>
      <c r="E215" s="301"/>
      <c r="F215" s="324">
        <v>1</v>
      </c>
      <c r="G215" s="362"/>
      <c r="H215" s="353" t="s">
        <v>707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708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709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710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2024-11-25T08:44:37Z</dcterms:created>
  <dcterms:modified xsi:type="dcterms:W3CDTF">2024-11-25T08:44:43Z</dcterms:modified>
</cp:coreProperties>
</file>